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20490" windowHeight="2820"/>
  </bookViews>
  <sheets>
    <sheet name="ANNEXURE_A1_2020" sheetId="11" r:id="rId1"/>
    <sheet name="ROUNDED_R5" sheetId="3" state="hidden" r:id="rId2"/>
  </sheets>
  <externalReferences>
    <externalReference r:id="rId3"/>
  </externalReferences>
  <definedNames>
    <definedName name="_xlnm.Print_Area" localSheetId="0">ANNEXURE_A1_2020!$A$1:$G$299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11" l="1"/>
  <c r="F202" i="11"/>
  <c r="E202" i="11"/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<sst xmlns="http://schemas.openxmlformats.org/spreadsheetml/2006/main" count="1439" uniqueCount="501">
  <si>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</si>
  <si>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</si>
  <si>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</si>
  <si>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</si>
  <si>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</si>
  <si>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</si>
  <si>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</si>
  <si>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</si>
  <si>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</si>
  <si>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</si>
  <si>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</si>
  <si>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</si>
  <si>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</si>
  <si>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</si>
  <si>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</si>
  <si>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</si>
  <si>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</si>
  <si>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</si>
  <si>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</si>
  <si>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</si>
  <si>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</si>
  <si>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</si>
  <si>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</si>
  <si>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</si>
  <si>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</si>
  <si>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</si>
  <si>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</si>
  <si>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</si>
  <si>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</si>
  <si>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</si>
  <si>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</si>
  <si>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</si>
  <si>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</si>
  <si>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</si>
  <si>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</si>
  <si>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</si>
  <si>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</si>
  <si>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</si>
  <si>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</si>
  <si>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</si>
  <si>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</si>
  <si>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</si>
  <si>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</si>
  <si>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</si>
  <si>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</si>
  <si>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</si>
  <si>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</si>
  <si>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</si>
  <si>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</si>
  <si>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</si>
  <si>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</si>
  <si>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</si>
  <si>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</si>
  <si>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</si>
  <si>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</si>
  <si>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</si>
  <si>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</si>
  <si>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</si>
  <si>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</si>
  <si>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</si>
  <si>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</si>
  <si>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</si>
  <si>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</si>
  <si>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</si>
  <si>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</si>
  <si>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</si>
  <si>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</si>
  <si>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</si>
  <si>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</si>
  <si>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</si>
  <si>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</si>
  <si>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</si>
  <si>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</si>
  <si>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</si>
  <si>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</si>
  <si>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</si>
  <si>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</si>
  <si>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</si>
  <si>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</si>
  <si>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</si>
  <si>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</si>
  <si>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</si>
  <si>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</si>
  <si>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</si>
  <si>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</si>
  <si>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</si>
  <si>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</si>
  <si>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</si>
  <si>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</si>
  <si>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</si>
  <si>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</si>
  <si>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</si>
  <si>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</si>
  <si>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</si>
  <si>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</si>
  <si>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</si>
  <si>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</si>
  <si>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</si>
  <si>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</si>
  <si>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</si>
  <si>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</si>
  <si>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</si>
  <si>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</si>
  <si>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</si>
  <si>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</si>
  <si>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</si>
  <si>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</si>
  <si>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</si>
  <si>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</si>
  <si>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</si>
  <si>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</si>
  <si>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</si>
  <si>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</si>
  <si>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</si>
  <si>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</si>
  <si>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</si>
  <si>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</si>
  <si>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</si>
  <si>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</si>
  <si>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</si>
  <si>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</si>
  <si>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</si>
  <si>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</si>
  <si>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</si>
  <si>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</si>
  <si>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</si>
  <si>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</si>
  <si>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</si>
  <si>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</si>
  <si>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</si>
  <si>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</si>
  <si>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</si>
  <si>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</si>
  <si>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</si>
  <si>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</si>
  <si>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</si>
  <si>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</si>
  <si>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</si>
  <si>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</si>
  <si>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</si>
  <si>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</si>
  <si>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</si>
  <si>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</si>
  <si>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</si>
  <si>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</si>
  <si>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</si>
  <si>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</si>
  <si>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</si>
  <si>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</si>
  <si>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</si>
  <si>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</si>
  <si>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</si>
  <si>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</si>
  <si>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</si>
  <si>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</si>
  <si>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</si>
  <si>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</si>
  <si>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</si>
  <si>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</si>
  <si>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</si>
  <si>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</si>
  <si>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</si>
  <si>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</si>
  <si>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</si>
  <si>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</si>
  <si>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</si>
  <si>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</si>
  <si>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</si>
  <si>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</si>
  <si>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</si>
  <si>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</si>
  <si>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</si>
  <si>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</si>
  <si>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</si>
  <si>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</si>
  <si>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</si>
  <si>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</si>
  <si>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</si>
  <si>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</si>
  <si>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</si>
  <si>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</si>
  <si>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</si>
  <si>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</si>
  <si>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</si>
  <si>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</si>
  <si>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</si>
  <si>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</si>
  <si>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</si>
  <si>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</si>
  <si>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</si>
  <si>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</si>
  <si>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</si>
  <si>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</si>
  <si>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</si>
  <si>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</si>
  <si>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</si>
  <si>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</si>
  <si>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</si>
  <si>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</si>
  <si>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</si>
  <si>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</si>
  <si>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</si>
  <si>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</si>
  <si>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</si>
  <si>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</si>
  <si>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</si>
  <si>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</si>
  <si>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</si>
  <si>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</si>
  <si>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</si>
  <si>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</si>
  <si>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</si>
  <si>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</si>
  <si>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</si>
  <si>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</si>
  <si>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</si>
  <si>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</si>
  <si>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</si>
  <si>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</si>
  <si>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</si>
  <si>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</si>
  <si>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</si>
  <si>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</si>
  <si>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</si>
  <si>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</si>
  <si>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</si>
  <si>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</si>
  <si>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</si>
  <si>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</si>
  <si>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</si>
  <si>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</si>
  <si>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</si>
  <si>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</si>
  <si>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</si>
  <si>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</si>
  <si>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</si>
  <si>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</si>
  <si>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</si>
  <si>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</si>
  <si>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</si>
  <si>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</si>
  <si>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</si>
  <si>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</si>
  <si>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</si>
  <si>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</si>
  <si>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</si>
  <si>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</si>
  <si>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</si>
  <si>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</si>
  <si>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</si>
  <si>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</si>
  <si>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</si>
  <si>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</si>
  <si>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</si>
  <si>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</si>
  <si>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</si>
  <si>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</si>
  <si>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</si>
  <si>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</si>
  <si>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</si>
  <si>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</si>
  <si>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</si>
  <si>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</si>
  <si>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</si>
  <si>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</si>
  <si>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</si>
  <si>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</si>
  <si>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</si>
  <si>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</si>
  <si>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</si>
  <si>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</si>
  <si>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</si>
  <si>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</si>
  <si>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</si>
  <si>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</si>
  <si>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</si>
  <si>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</si>
  <si>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</si>
  <si>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</si>
  <si>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</si>
  <si>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</si>
  <si>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</si>
  <si>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</si>
  <si>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</si>
  <si>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</si>
  <si>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</si>
  <si>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</si>
  <si>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</si>
  <si>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</si>
  <si>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</si>
  <si>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</si>
  <si>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</si>
  <si>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</si>
  <si>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</si>
  <si>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</si>
  <si>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</si>
  <si>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</si>
  <si>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</si>
  <si>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</si>
  <si>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</si>
  <si>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</si>
  <si>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</si>
  <si>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</si>
  <si>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</si>
  <si>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</si>
  <si>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</si>
  <si>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</si>
  <si>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</si>
  <si>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</si>
  <si>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</si>
  <si>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</si>
  <si>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</si>
  <si>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</si>
  <si>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</si>
  <si>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</si>
  <si>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</si>
  <si>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</si>
  <si>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</si>
  <si>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</si>
  <si>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</si>
  <si>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</si>
  <si>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</si>
  <si>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</si>
  <si>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</si>
  <si>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</si>
  <si>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</si>
  <si>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</si>
  <si>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</si>
  <si>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</si>
  <si>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</si>
  <si>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</si>
  <si>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</si>
  <si>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</si>
  <si>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</si>
  <si>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</si>
  <si>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</si>
  <si>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</si>
  <si>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</si>
  <si>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</si>
  <si>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</si>
  <si>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</si>
  <si>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</si>
  <si>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</si>
  <si>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</si>
  <si>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</si>
  <si>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</si>
  <si>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</si>
  <si>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</si>
  <si>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</si>
  <si>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</si>
  <si>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</si>
  <si>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</si>
  <si>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</si>
  <si>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</si>
  <si>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</si>
  <si>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</si>
  <si>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</si>
  <si>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</si>
  <si>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</si>
  <si>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</si>
  <si>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</si>
  <si>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</si>
  <si>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</si>
  <si>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</si>
  <si>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</si>
  <si>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</si>
  <si>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</si>
  <si>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</si>
  <si>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</si>
  <si>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</si>
  <si>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</si>
  <si>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</si>
  <si>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</si>
  <si>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</si>
  <si>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</si>
  <si>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</si>
  <si>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</si>
  <si>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</si>
  <si>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</si>
  <si>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</si>
  <si>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</si>
  <si>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</si>
  <si>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</si>
  <si>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</si>
  <si>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</si>
  <si>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</si>
  <si>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</si>
  <si>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</si>
  <si>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</si>
  <si>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</si>
  <si>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</si>
  <si>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</si>
  <si>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</si>
  <si>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</si>
  <si>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</si>
  <si>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</si>
  <si>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</si>
  <si>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</si>
  <si>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</si>
  <si>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</si>
  <si>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</si>
  <si>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</si>
  <si>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</si>
  <si>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</si>
  <si>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</si>
  <si>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</si>
  <si>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</si>
  <si>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</si>
  <si>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</si>
  <si>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</si>
  <si>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</si>
  <si>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</si>
  <si>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</si>
  <si>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</si>
  <si>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</si>
  <si>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</si>
  <si>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</si>
  <si>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Natural Birth – Facility Fee</t>
  </si>
  <si>
    <t>12 hours</t>
  </si>
  <si>
    <t>Oral Care Cat A – General medical practitioner</t>
  </si>
  <si>
    <t>Oral Care Cat A – Specialist medical practitioner</t>
  </si>
  <si>
    <t>Oral Care Cat B – General medical practitioner</t>
  </si>
  <si>
    <t>Oral Health Cat B – Specialist medical practitioner</t>
  </si>
  <si>
    <t>Oral Care Cat C – General medical practitioner</t>
  </si>
  <si>
    <t>Oral Care Cat C – Specialist medical practitioner</t>
  </si>
  <si>
    <t>Oral Care Cat D – General medical practitioner</t>
  </si>
  <si>
    <t>Oral Care Cat D – Specialist medical practitioner</t>
  </si>
  <si>
    <t>Oral Care Cat E – General medical practitioner</t>
  </si>
  <si>
    <t>Oral Care Cat E – Specialist medical practitioner</t>
  </si>
  <si>
    <t>Cosmetic Surgery Cat A – General medical practitioner</t>
  </si>
  <si>
    <t>Cosmetic Surgery Cat B – General medical practitioner</t>
  </si>
  <si>
    <t>Cosmetic Surgery Cat C – General medical practitioner</t>
  </si>
  <si>
    <t>Cosmetic Surgery Cat C – Specialist medical practitioner</t>
  </si>
  <si>
    <t>Cosmetic Surgery Cat D – General medical practitioner</t>
  </si>
  <si>
    <t>0837</t>
  </si>
  <si>
    <t>0431</t>
  </si>
  <si>
    <t>0432</t>
  </si>
  <si>
    <t xml:space="preserve">         </t>
  </si>
  <si>
    <t>0690</t>
  </si>
  <si>
    <t>Inpatient Specialised Intensive care – Facility Fee</t>
  </si>
  <si>
    <t>0691</t>
  </si>
  <si>
    <t>Inpatient Specialised Intensive Care – General medical practitioner</t>
  </si>
  <si>
    <t>0692</t>
  </si>
  <si>
    <t>Inpatient Specialised Intensive Care– Specialist medical practitioner</t>
  </si>
  <si>
    <t>Theatre Procedure Cat E – Facility Fee</t>
  </si>
  <si>
    <t>Theatre Procedure Cat E – General medical practitioner</t>
  </si>
  <si>
    <t>Theatre Procedure Cat E – Specialist medical practitioner</t>
  </si>
  <si>
    <t>06100</t>
  </si>
  <si>
    <t>Inpatient Specialised Intensive Care Paediatric – Facility Fee</t>
  </si>
  <si>
    <t>06101</t>
  </si>
  <si>
    <t>Inpatient Specialised Intensive Care Paediatric – General medical practitioner</t>
  </si>
  <si>
    <t>06102</t>
  </si>
  <si>
    <t>Inpatient Specialised Intensive Care Paediatric– Specialist medical practitioner</t>
  </si>
  <si>
    <t>06200</t>
  </si>
  <si>
    <t>Inpatient Specialised Intensive Care Neonatal – Facility Fee</t>
  </si>
  <si>
    <t>06201</t>
  </si>
  <si>
    <t>Inpatient Specialised Intensive Care Neonatal – General medical practitioner</t>
  </si>
  <si>
    <t>06202</t>
  </si>
  <si>
    <t>Inpatient Specialised Intensive Care Neonatal– Specialist medical practitioner</t>
  </si>
  <si>
    <t>Pharmaceutical – Chronic IP</t>
  </si>
  <si>
    <t>Pharmaceutical – Repeat scripts</t>
  </si>
  <si>
    <t>0836</t>
  </si>
  <si>
    <t>0835</t>
  </si>
  <si>
    <t>Pharmaceutical Flat Fee - Travel Medicines</t>
  </si>
  <si>
    <t>Pharmaceutical  - Travel Medicine</t>
  </si>
  <si>
    <t>Cosmetic Surgery Cat D – Specialist medical practitioner</t>
  </si>
  <si>
    <t xml:space="preserve">Nuclear Medicine Cat A - Specialist medical practitioner </t>
  </si>
  <si>
    <t xml:space="preserve">Nuclear Medicine Cat B - Specialist medical practitioner </t>
  </si>
  <si>
    <t xml:space="preserve">Nuclear Medicine Cat C - Specialist medical practitioner </t>
  </si>
  <si>
    <t>Positron Emission Tomography (PET) Cat E - Specialist medical practitioner</t>
  </si>
  <si>
    <t xml:space="preserve">Nuclear Medicine Cat D - Specialist medical practitioner </t>
  </si>
  <si>
    <t>Cosmetic Surgery Cat B –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</si>
  <si>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</si>
  <si>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</si>
  <si>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</si>
  <si>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</si>
  <si>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</si>
  <si>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</si>
  <si>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</si>
  <si>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</si>
  <si>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</si>
  <si>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</si>
  <si>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0141</t>
  </si>
  <si>
    <t>0142</t>
  </si>
  <si>
    <t>1040</t>
  </si>
  <si>
    <t>Telephonic Consultation – Facility Fee</t>
  </si>
  <si>
    <t>Telephonic</t>
  </si>
  <si>
    <t>1041</t>
  </si>
  <si>
    <t>Telephonic Consultation – General medical practitioner</t>
  </si>
  <si>
    <t>1042</t>
  </si>
  <si>
    <t>Telephonic Consultation – Specialist medical practitioner</t>
  </si>
  <si>
    <t>1043</t>
  </si>
  <si>
    <t>Telephonic Consultation – Nursing practitioner</t>
  </si>
  <si>
    <t>1044</t>
  </si>
  <si>
    <t>Telephonic Consultation – Allied Health practitioner</t>
  </si>
  <si>
    <t>Annexure A1</t>
  </si>
  <si>
    <t>UNIFORM PATIENT FEE SCHEDULE 2020</t>
  </si>
  <si>
    <t>EFFECTIVE 01 APRIL 2020</t>
  </si>
  <si>
    <t>APPROVED UPFS 2020 FEE SCHEDULE FOR FULL PAYING USERS</t>
  </si>
  <si>
    <t>Anaesthetics Cat D – General medical practitioner</t>
  </si>
  <si>
    <t>Anaesthetics Cat D – Specialist medical 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</si>
</sst>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6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1" fontId="13" fillId="0" borderId="18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0" fillId="0" borderId="1" xfId="0" applyBorder="1"/>
    <xf numFmtId="0" fontId="1" fillId="0" borderId="41" xfId="0" applyFont="1" applyBorder="1"/>
    <xf numFmtId="0" fontId="24" fillId="0" borderId="18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justify" wrapText="1"/>
    </xf>
    <xf numFmtId="0" fontId="9" fillId="0" borderId="24" xfId="0" applyFont="1" applyFill="1" applyBorder="1" applyAlignment="1">
      <alignment horizontal="justify" wrapText="1"/>
    </xf>
    <xf numFmtId="0" fontId="25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right" wrapText="1"/>
    </xf>
    <xf numFmtId="0" fontId="8" fillId="0" borderId="40" xfId="1" quotePrefix="1" applyFont="1" applyBorder="1" applyAlignment="1">
      <alignment horizontal="right" wrapText="1"/>
    </xf>
    <xf numFmtId="0" fontId="1" fillId="0" borderId="49" xfId="0" applyFont="1" applyBorder="1"/>
    <xf numFmtId="0" fontId="17" fillId="0" borderId="41" xfId="1" applyFont="1" applyFill="1" applyBorder="1" applyAlignment="1">
      <alignment wrapText="1"/>
    </xf>
    <xf numFmtId="0" fontId="2" fillId="0" borderId="1" xfId="1" applyNumberFormat="1" applyBorder="1" applyAlignment="1">
      <alignment horizontal="center"/>
    </xf>
    <xf numFmtId="0" fontId="12" fillId="0" borderId="9" xfId="1" applyNumberFormat="1" applyFont="1" applyBorder="1" applyAlignment="1">
      <alignment horizontal="center" wrapText="1"/>
    </xf>
    <xf numFmtId="0" fontId="17" fillId="0" borderId="18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right" wrapText="1"/>
    </xf>
    <xf numFmtId="49" fontId="6" fillId="0" borderId="33" xfId="1" applyNumberFormat="1" applyFont="1" applyFill="1" applyBorder="1" applyAlignment="1">
      <alignment horizontal="right" wrapText="1"/>
    </xf>
    <xf numFmtId="0" fontId="12" fillId="0" borderId="9" xfId="1" applyFont="1" applyFill="1" applyBorder="1" applyAlignment="1">
      <alignment wrapText="1"/>
    </xf>
    <xf numFmtId="0" fontId="12" fillId="0" borderId="9" xfId="1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/>
    </xf>
    <xf numFmtId="49" fontId="9" fillId="0" borderId="40" xfId="1" quotePrefix="1" applyNumberFormat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right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horizontal="center" wrapText="1"/>
    </xf>
    <xf numFmtId="0" fontId="17" fillId="11" borderId="70" xfId="0" applyFont="1" applyFill="1" applyBorder="1" applyAlignment="1">
      <alignment wrapText="1"/>
    </xf>
    <xf numFmtId="0" fontId="17" fillId="11" borderId="1" xfId="0" applyFont="1" applyFill="1" applyBorder="1" applyAlignment="1">
      <alignment wrapText="1"/>
    </xf>
    <xf numFmtId="0" fontId="17" fillId="11" borderId="69" xfId="0" applyFont="1" applyFill="1" applyBorder="1" applyAlignment="1">
      <alignment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8" fillId="0" borderId="33" xfId="1" quotePrefix="1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49" fontId="9" fillId="11" borderId="16" xfId="0" applyNumberFormat="1" applyFont="1" applyFill="1" applyBorder="1" applyAlignment="1">
      <alignment horizontal="right" wrapText="1"/>
    </xf>
    <xf numFmtId="49" fontId="9" fillId="11" borderId="40" xfId="0" applyNumberFormat="1" applyFont="1" applyFill="1" applyBorder="1" applyAlignment="1">
      <alignment horizontal="right" wrapText="1"/>
    </xf>
    <xf numFmtId="49" fontId="9" fillId="11" borderId="19" xfId="0" applyNumberFormat="1" applyFont="1" applyFill="1" applyBorder="1" applyAlignment="1">
      <alignment horizontal="right" wrapText="1"/>
    </xf>
    <xf numFmtId="49" fontId="9" fillId="0" borderId="39" xfId="1" applyNumberFormat="1" applyFont="1" applyBorder="1" applyAlignment="1">
      <alignment horizontal="right"/>
    </xf>
    <xf numFmtId="1" fontId="13" fillId="0" borderId="22" xfId="0" applyNumberFormat="1" applyFont="1" applyFill="1" applyBorder="1" applyAlignment="1">
      <alignment horizontal="right" wrapText="1"/>
    </xf>
    <xf numFmtId="0" fontId="9" fillId="0" borderId="54" xfId="0" applyFont="1" applyFill="1" applyBorder="1"/>
    <xf numFmtId="0" fontId="25" fillId="0" borderId="54" xfId="0" applyFont="1" applyFill="1" applyBorder="1" applyAlignment="1">
      <alignment horizontal="center" wrapText="1"/>
    </xf>
    <xf numFmtId="49" fontId="8" fillId="0" borderId="16" xfId="1" applyNumberFormat="1" applyFont="1" applyFill="1" applyBorder="1" applyAlignment="1">
      <alignment horizontal="right" wrapText="1"/>
    </xf>
    <xf numFmtId="49" fontId="5" fillId="0" borderId="39" xfId="1" applyNumberFormat="1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right"/>
    </xf>
    <xf numFmtId="0" fontId="23" fillId="0" borderId="54" xfId="0" applyFont="1" applyFill="1" applyBorder="1" applyAlignment="1">
      <alignment horizontal="right" wrapText="1"/>
    </xf>
    <xf numFmtId="49" fontId="9" fillId="0" borderId="48" xfId="1" applyNumberFormat="1" applyFont="1" applyBorder="1" applyAlignment="1">
      <alignment horizontal="right"/>
    </xf>
    <xf numFmtId="0" fontId="9" fillId="0" borderId="18" xfId="1" applyFont="1" applyBorder="1" applyAlignment="1">
      <alignment horizontal="justify" wrapText="1"/>
    </xf>
    <xf numFmtId="0" fontId="23" fillId="0" borderId="58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right" wrapText="1"/>
    </xf>
    <xf numFmtId="0" fontId="12" fillId="0" borderId="18" xfId="1" applyFont="1" applyFill="1" applyBorder="1" applyAlignment="1">
      <alignment horizontal="right" wrapText="1"/>
    </xf>
    <xf numFmtId="0" fontId="2" fillId="0" borderId="18" xfId="1" applyNumberFormat="1" applyBorder="1" applyAlignment="1">
      <alignment horizontal="center"/>
    </xf>
    <xf numFmtId="0" fontId="2" fillId="0" borderId="18" xfId="1" applyNumberFormat="1" applyBorder="1"/>
    <xf numFmtId="0" fontId="17" fillId="0" borderId="23" xfId="1" applyFont="1" applyBorder="1" applyAlignment="1">
      <alignment horizontal="center" wrapText="1"/>
    </xf>
    <xf numFmtId="0" fontId="13" fillId="0" borderId="46" xfId="0" applyFont="1" applyFill="1" applyBorder="1" applyAlignment="1">
      <alignment horizontal="right" wrapText="1"/>
    </xf>
    <xf numFmtId="0" fontId="15" fillId="0" borderId="20" xfId="1" applyFont="1" applyFill="1" applyBorder="1" applyAlignment="1">
      <alignment wrapText="1"/>
    </xf>
    <xf numFmtId="0" fontId="17" fillId="0" borderId="54" xfId="1" applyFont="1" applyFill="1" applyBorder="1" applyAlignment="1">
      <alignment horizontal="right" wrapText="1"/>
    </xf>
    <xf numFmtId="0" fontId="6" fillId="0" borderId="36" xfId="1" applyFont="1" applyFill="1" applyBorder="1" applyAlignment="1">
      <alignment horizontal="right" wrapText="1"/>
    </xf>
    <xf numFmtId="0" fontId="12" fillId="0" borderId="18" xfId="1" applyFont="1" applyFill="1" applyBorder="1" applyAlignment="1">
      <alignment wrapText="1"/>
    </xf>
    <xf numFmtId="0" fontId="12" fillId="0" borderId="18" xfId="1" applyFont="1" applyFill="1" applyBorder="1" applyAlignment="1">
      <alignment horizontal="center" wrapText="1"/>
    </xf>
    <xf numFmtId="0" fontId="17" fillId="0" borderId="15" xfId="1" applyFont="1" applyFill="1" applyBorder="1"/>
    <xf numFmtId="0" fontId="6" fillId="0" borderId="40" xfId="1" applyFont="1" applyFill="1" applyBorder="1" applyAlignment="1">
      <alignment horizontal="right" wrapText="1"/>
    </xf>
    <xf numFmtId="0" fontId="12" fillId="0" borderId="24" xfId="1" applyFont="1" applyFill="1" applyBorder="1" applyAlignment="1">
      <alignment wrapText="1"/>
    </xf>
    <xf numFmtId="0" fontId="12" fillId="0" borderId="24" xfId="1" applyFont="1" applyFill="1" applyBorder="1" applyAlignment="1">
      <alignment horizontal="center" wrapText="1"/>
    </xf>
    <xf numFmtId="0" fontId="6" fillId="0" borderId="33" xfId="1" applyFont="1" applyFill="1" applyBorder="1" applyAlignment="1">
      <alignment horizontal="right" wrapText="1"/>
    </xf>
    <xf numFmtId="0" fontId="8" fillId="0" borderId="36" xfId="1" applyFont="1" applyFill="1" applyBorder="1" applyAlignment="1">
      <alignment horizontal="right" wrapText="1"/>
    </xf>
    <xf numFmtId="0" fontId="13" fillId="0" borderId="54" xfId="1" applyNumberFormat="1" applyFont="1" applyBorder="1" applyAlignment="1">
      <alignment horizontal="center" wrapText="1"/>
    </xf>
    <xf numFmtId="1" fontId="13" fillId="0" borderId="54" xfId="0" applyNumberFormat="1" applyFont="1" applyFill="1" applyBorder="1" applyAlignment="1">
      <alignment horizontal="right" wrapText="1"/>
    </xf>
    <xf numFmtId="1" fontId="13" fillId="0" borderId="58" xfId="0" applyNumberFormat="1" applyFont="1" applyFill="1" applyBorder="1" applyAlignment="1">
      <alignment horizontal="right" wrapText="1"/>
    </xf>
    <xf numFmtId="1" fontId="13" fillId="0" borderId="14" xfId="0" applyNumberFormat="1" applyFont="1" applyFill="1" applyBorder="1" applyAlignment="1">
      <alignment horizontal="right" wrapText="1"/>
    </xf>
    <xf numFmtId="1" fontId="13" fillId="0" borderId="49" xfId="0" applyNumberFormat="1" applyFont="1" applyFill="1" applyBorder="1" applyAlignment="1">
      <alignment horizontal="right" wrapText="1"/>
    </xf>
    <xf numFmtId="1" fontId="13" fillId="0" borderId="51" xfId="0" applyNumberFormat="1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2" fillId="0" borderId="28" xfId="1" applyBorder="1" applyAlignment="1"/>
    <xf numFmtId="0" fontId="11" fillId="0" borderId="27" xfId="1" applyFont="1" applyBorder="1" applyAlignment="1">
      <alignment wrapText="1"/>
    </xf>
    <xf numFmtId="0" fontId="16" fillId="0" borderId="60" xfId="1" applyFont="1" applyBorder="1" applyAlignment="1">
      <alignment wrapText="1"/>
    </xf>
    <xf numFmtId="0" fontId="3" fillId="0" borderId="29" xfId="1" applyFont="1" applyBorder="1" applyAlignment="1"/>
    <xf numFmtId="49" fontId="8" fillId="8" borderId="16" xfId="1" applyNumberFormat="1" applyFont="1" applyFill="1" applyBorder="1" applyAlignment="1">
      <alignment horizontal="right" wrapText="1"/>
    </xf>
    <xf numFmtId="0" fontId="15" fillId="8" borderId="54" xfId="1" applyFont="1" applyFill="1" applyBorder="1" applyAlignment="1">
      <alignment wrapText="1"/>
    </xf>
    <xf numFmtId="0" fontId="15" fillId="8" borderId="54" xfId="1" applyFont="1" applyFill="1" applyBorder="1" applyAlignment="1">
      <alignment horizontal="center" wrapText="1"/>
    </xf>
    <xf numFmtId="0" fontId="13" fillId="8" borderId="54" xfId="0" applyFont="1" applyFill="1" applyBorder="1" applyAlignment="1">
      <alignment horizontal="right" wrapText="1"/>
    </xf>
    <xf numFmtId="49" fontId="8" fillId="8" borderId="40" xfId="1" applyNumberFormat="1" applyFont="1" applyFill="1" applyBorder="1" applyAlignment="1">
      <alignment horizontal="right" wrapText="1"/>
    </xf>
    <xf numFmtId="0" fontId="15" fillId="8" borderId="24" xfId="1" applyFont="1" applyFill="1" applyBorder="1" applyAlignment="1">
      <alignment wrapText="1"/>
    </xf>
    <xf numFmtId="0" fontId="15" fillId="8" borderId="24" xfId="1" applyFont="1" applyFill="1" applyBorder="1" applyAlignment="1">
      <alignment horizontal="center" wrapText="1"/>
    </xf>
    <xf numFmtId="49" fontId="8" fillId="8" borderId="54" xfId="1" applyNumberFormat="1" applyFont="1" applyFill="1" applyBorder="1" applyAlignment="1">
      <alignment horizontal="right" wrapText="1"/>
    </xf>
    <xf numFmtId="49" fontId="8" fillId="8" borderId="18" xfId="1" applyNumberFormat="1" applyFont="1" applyFill="1" applyBorder="1" applyAlignment="1">
      <alignment horizontal="right" wrapText="1"/>
    </xf>
    <xf numFmtId="0" fontId="15" fillId="8" borderId="18" xfId="1" applyFont="1" applyFill="1" applyBorder="1" applyAlignment="1">
      <alignment wrapText="1"/>
    </xf>
    <xf numFmtId="0" fontId="15" fillId="8" borderId="18" xfId="1" applyFont="1" applyFill="1" applyBorder="1" applyAlignment="1">
      <alignment horizontal="center" wrapText="1"/>
    </xf>
    <xf numFmtId="49" fontId="8" fillId="8" borderId="24" xfId="1" applyNumberFormat="1" applyFont="1" applyFill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20" fillId="0" borderId="24" xfId="1" applyNumberFormat="1" applyFont="1" applyFill="1" applyBorder="1" applyAlignment="1">
      <alignment horizontal="center" wrapText="1"/>
    </xf>
    <xf numFmtId="0" fontId="2" fillId="0" borderId="22" xfId="1" applyFill="1" applyBorder="1"/>
    <xf numFmtId="0" fontId="13" fillId="0" borderId="15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0" fillId="0" borderId="71" xfId="0" applyBorder="1"/>
    <xf numFmtId="0" fontId="26" fillId="0" borderId="0" xfId="0" applyFont="1" applyFill="1" applyBorder="1"/>
    <xf numFmtId="0" fontId="2" fillId="0" borderId="0" xfId="1" applyFont="1" applyFill="1" applyBorder="1"/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4" xfId="1" applyFont="1" applyFill="1" applyBorder="1" applyAlignment="1">
      <alignment horizontal="center" wrapText="1"/>
    </xf>
    <xf numFmtId="0" fontId="11" fillId="0" borderId="27" xfId="1" applyFont="1" applyBorder="1" applyAlignment="1">
      <alignment horizontal="left" wrapText="1"/>
    </xf>
    <xf numFmtId="0" fontId="11" fillId="0" borderId="28" xfId="1" applyFont="1" applyBorder="1" applyAlignment="1">
      <alignment horizontal="left" wrapText="1"/>
    </xf>
    <xf numFmtId="0" fontId="2" fillId="0" borderId="28" xfId="1" applyBorder="1" applyAlignment="1"/>
    <xf numFmtId="0" fontId="2" fillId="0" borderId="34" xfId="1" applyBorder="1" applyAlignment="1"/>
    <xf numFmtId="0" fontId="11" fillId="0" borderId="32" xfId="1" applyFont="1" applyFill="1" applyBorder="1" applyAlignment="1">
      <alignment wrapText="1"/>
    </xf>
    <xf numFmtId="0" fontId="19" fillId="0" borderId="29" xfId="1" applyFont="1" applyFill="1" applyBorder="1" applyAlignment="1"/>
    <xf numFmtId="0" fontId="19" fillId="0" borderId="30" xfId="1" applyFont="1" applyFill="1" applyBorder="1" applyAlignment="1"/>
    <xf numFmtId="0" fontId="11" fillId="0" borderId="27" xfId="1" applyFont="1" applyBorder="1" applyAlignment="1">
      <alignment wrapText="1"/>
    </xf>
    <xf numFmtId="0" fontId="11" fillId="0" borderId="60" xfId="1" applyFont="1" applyBorder="1" applyAlignment="1">
      <alignment horizontal="left" wrapText="1"/>
    </xf>
    <xf numFmtId="0" fontId="3" fillId="0" borderId="29" xfId="1" applyFont="1" applyBorder="1" applyAlignment="1"/>
    <xf numFmtId="0" fontId="3" fillId="0" borderId="30" xfId="1" applyFont="1" applyBorder="1" applyAlignment="1"/>
    <xf numFmtId="0" fontId="2" fillId="0" borderId="29" xfId="1" applyBorder="1" applyAlignment="1"/>
    <xf numFmtId="0" fontId="2" fillId="0" borderId="30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11" fillId="0" borderId="60" xfId="1" applyFont="1" applyBorder="1" applyAlignment="1">
      <alignment wrapText="1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29" xfId="1" applyFont="1" applyBorder="1" applyAlignment="1">
      <alignment horizontal="left" wrapText="1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2" fillId="0" borderId="1" xfId="1" applyBorder="1" applyAlignment="1"/>
    <xf numFmtId="0" fontId="2" fillId="0" borderId="42" xfId="1" applyBorder="1" applyAlignment="1"/>
    <xf numFmtId="0" fontId="16" fillId="0" borderId="41" xfId="1" applyFont="1" applyBorder="1" applyAlignment="1">
      <alignment wrapText="1"/>
    </xf>
    <xf numFmtId="0" fontId="11" fillId="0" borderId="30" xfId="1" applyFont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3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6" fillId="0" borderId="60" xfId="1" applyFont="1" applyBorder="1" applyAlignment="1">
      <alignment wrapText="1"/>
    </xf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14" fillId="0" borderId="27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895350</xdr:colOff>
          <xdr:row>4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43028/Desktop/DRAFT_UPFS_TARIFFS_2020_CALCULATIONS_MASTER_25MAY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FS_2017"/>
      <sheetName val="UPFS_2017_A2"/>
      <sheetName val="UPFS_2018"/>
      <sheetName val="UPFS_2019"/>
      <sheetName val="UPFS_2020"/>
      <sheetName val="Sheet1"/>
      <sheetName val="DA_2020"/>
      <sheetName val="ROUNDED_R5"/>
      <sheetName val="UPFS_2018_A2"/>
      <sheetName val="UPFS_2019_A2"/>
      <sheetName val="UPFS_2020_A2"/>
    </sheetNames>
    <sheetDataSet>
      <sheetData sheetId="0"/>
      <sheetData sheetId="1"/>
      <sheetData sheetId="2"/>
      <sheetData sheetId="3">
        <row r="186">
          <cell r="E186">
            <v>50</v>
          </cell>
          <cell r="F186">
            <v>50</v>
          </cell>
          <cell r="G186">
            <v>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299"/>
  <sheetViews>
    <sheetView tabSelected="1" view="pageBreakPreview" topLeftCell="A14" zoomScaleNormal="100" zoomScaleSheetLayoutView="100" workbookViewId="0">
      <selection activeCell="B23" sqref="B23:G23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72"/>
      <c r="B6" s="522" t="s">
        <v>496</v>
      </c>
      <c r="C6" s="523"/>
      <c r="D6" s="523"/>
      <c r="E6" s="524"/>
      <c r="F6" s="472"/>
      <c r="G6" s="472"/>
    </row>
    <row r="7" spans="1:7" x14ac:dyDescent="0.25">
      <c r="A7" s="472"/>
      <c r="B7" s="472"/>
      <c r="C7" s="472"/>
      <c r="D7" s="472"/>
      <c r="E7" s="472"/>
      <c r="F7" s="525" t="s">
        <v>495</v>
      </c>
      <c r="G7" s="526"/>
    </row>
    <row r="8" spans="1:7" x14ac:dyDescent="0.25">
      <c r="A8" s="473"/>
      <c r="B8" s="527" t="s">
        <v>498</v>
      </c>
      <c r="C8" s="528"/>
      <c r="D8" s="528"/>
      <c r="E8" s="528"/>
      <c r="F8" s="528"/>
      <c r="G8" s="473"/>
    </row>
    <row r="9" spans="1:7" x14ac:dyDescent="0.25">
      <c r="A9" s="473"/>
      <c r="B9" s="527" t="s">
        <v>497</v>
      </c>
      <c r="C9" s="529"/>
      <c r="D9" s="529"/>
      <c r="E9" s="529"/>
      <c r="F9" s="529"/>
      <c r="G9" s="473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507" t="s">
        <v>2</v>
      </c>
      <c r="B11" s="510" t="s">
        <v>3</v>
      </c>
      <c r="C11" s="510" t="s">
        <v>4</v>
      </c>
      <c r="D11" s="5" t="s">
        <v>5</v>
      </c>
      <c r="E11" s="513" t="s">
        <v>6</v>
      </c>
      <c r="F11" s="514"/>
      <c r="G11" s="515"/>
    </row>
    <row r="12" spans="1:7" x14ac:dyDescent="0.25">
      <c r="A12" s="508"/>
      <c r="B12" s="511"/>
      <c r="C12" s="511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09"/>
      <c r="B13" s="512"/>
      <c r="C13" s="512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51" t="s">
        <v>19</v>
      </c>
      <c r="C14" s="450"/>
      <c r="D14" s="450"/>
      <c r="E14" s="516">
        <v>1</v>
      </c>
      <c r="F14" s="517"/>
      <c r="G14" s="518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247</v>
      </c>
      <c r="E15" s="530"/>
      <c r="F15" s="530"/>
      <c r="G15" s="531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372</v>
      </c>
      <c r="E16" s="532"/>
      <c r="F16" s="532"/>
      <c r="G16" s="533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422</v>
      </c>
      <c r="E17" s="532"/>
      <c r="F17" s="532"/>
      <c r="G17" s="533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635</v>
      </c>
      <c r="E18" s="532"/>
      <c r="F18" s="532"/>
      <c r="G18" s="533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1484</v>
      </c>
      <c r="E19" s="532"/>
      <c r="F19" s="532"/>
      <c r="G19" s="533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2228</v>
      </c>
      <c r="E20" s="532"/>
      <c r="F20" s="532"/>
      <c r="G20" s="533"/>
    </row>
    <row r="21" spans="1:7" ht="24.75" x14ac:dyDescent="0.25">
      <c r="A21" s="454" t="s">
        <v>482</v>
      </c>
      <c r="B21" s="455" t="s">
        <v>499</v>
      </c>
      <c r="C21" s="456" t="s">
        <v>22</v>
      </c>
      <c r="D21" s="457">
        <v>2078</v>
      </c>
      <c r="E21" s="534"/>
      <c r="F21" s="534"/>
      <c r="G21" s="535"/>
    </row>
    <row r="22" spans="1:7" ht="25.5" thickBot="1" x14ac:dyDescent="0.3">
      <c r="A22" s="458" t="s">
        <v>483</v>
      </c>
      <c r="B22" s="459" t="s">
        <v>500</v>
      </c>
      <c r="C22" s="460" t="s">
        <v>22</v>
      </c>
      <c r="D22" s="457">
        <v>3120</v>
      </c>
      <c r="E22" s="536"/>
      <c r="F22" s="536"/>
      <c r="G22" s="537"/>
    </row>
    <row r="23" spans="1:7" ht="15.75" thickBot="1" x14ac:dyDescent="0.3">
      <c r="A23" s="51" t="s">
        <v>35</v>
      </c>
      <c r="B23" s="519" t="s">
        <v>36</v>
      </c>
      <c r="C23" s="520"/>
      <c r="D23" s="520"/>
      <c r="E23" s="520"/>
      <c r="F23" s="520"/>
      <c r="G23" s="521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4582</v>
      </c>
      <c r="F24" s="28">
        <v>4582</v>
      </c>
      <c r="G24" s="57">
        <v>5334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2486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3208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3006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7214</v>
      </c>
      <c r="F28" s="28">
        <v>7214</v>
      </c>
      <c r="G28" s="57">
        <v>8395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2486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3208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517" t="s">
        <v>54</v>
      </c>
      <c r="F31" s="517"/>
      <c r="G31" s="518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1643</v>
      </c>
      <c r="F32" s="28">
        <v>1643</v>
      </c>
      <c r="G32" s="57">
        <v>1882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312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80">
        <v>391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252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254</v>
      </c>
      <c r="F36" s="28">
        <v>254</v>
      </c>
      <c r="G36" s="57">
        <v>288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51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61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35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1643</v>
      </c>
      <c r="F40" s="28">
        <v>1643</v>
      </c>
      <c r="G40" s="57">
        <v>1882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312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391</v>
      </c>
      <c r="E42" s="66"/>
      <c r="F42" s="66"/>
      <c r="G42" s="67"/>
    </row>
    <row r="43" spans="1:7" ht="15.75" thickBot="1" x14ac:dyDescent="0.3">
      <c r="A43" s="51" t="s">
        <v>80</v>
      </c>
      <c r="B43" s="480" t="s">
        <v>81</v>
      </c>
      <c r="C43" s="481"/>
      <c r="D43" s="482"/>
      <c r="E43" s="482"/>
      <c r="F43" s="482"/>
      <c r="G43" s="483"/>
    </row>
    <row r="44" spans="1:7" x14ac:dyDescent="0.25">
      <c r="A44" s="393" t="s">
        <v>82</v>
      </c>
      <c r="B44" s="394" t="s">
        <v>83</v>
      </c>
      <c r="C44" s="395" t="s">
        <v>84</v>
      </c>
      <c r="D44" s="56"/>
      <c r="E44" s="28">
        <v>194</v>
      </c>
      <c r="F44" s="28">
        <v>194</v>
      </c>
      <c r="G44" s="57">
        <v>194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456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79">
        <v>456</v>
      </c>
      <c r="E46" s="66"/>
      <c r="F46" s="66"/>
      <c r="G46" s="67"/>
    </row>
    <row r="47" spans="1:7" ht="24.75" x14ac:dyDescent="0.25">
      <c r="A47" s="418" t="s">
        <v>89</v>
      </c>
      <c r="B47" s="269" t="s">
        <v>90</v>
      </c>
      <c r="C47" s="270" t="s">
        <v>91</v>
      </c>
      <c r="D47" s="56"/>
      <c r="E47" s="28">
        <v>194</v>
      </c>
      <c r="F47" s="28">
        <v>194</v>
      </c>
      <c r="G47" s="57">
        <v>194</v>
      </c>
    </row>
    <row r="48" spans="1:7" ht="36.75" x14ac:dyDescent="0.25">
      <c r="A48" s="138" t="s">
        <v>92</v>
      </c>
      <c r="B48" s="146" t="s">
        <v>93</v>
      </c>
      <c r="C48" s="396" t="s">
        <v>91</v>
      </c>
      <c r="D48" s="280">
        <v>230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6" t="s">
        <v>91</v>
      </c>
      <c r="D49" s="280">
        <v>230</v>
      </c>
      <c r="E49" s="61"/>
      <c r="F49" s="61"/>
      <c r="G49" s="62"/>
    </row>
    <row r="50" spans="1:10" ht="24.75" thickBot="1" x14ac:dyDescent="0.3">
      <c r="A50" s="397" t="s">
        <v>96</v>
      </c>
      <c r="B50" s="398" t="s">
        <v>97</v>
      </c>
      <c r="C50" s="391" t="s">
        <v>91</v>
      </c>
      <c r="D50" s="280">
        <v>230</v>
      </c>
      <c r="E50" s="66"/>
      <c r="F50" s="66"/>
      <c r="G50" s="67"/>
    </row>
    <row r="51" spans="1:10" ht="24.75" x14ac:dyDescent="0.25">
      <c r="A51" s="418" t="s">
        <v>407</v>
      </c>
      <c r="B51" s="269" t="s">
        <v>412</v>
      </c>
      <c r="C51" s="270" t="s">
        <v>91</v>
      </c>
      <c r="D51" s="56"/>
      <c r="E51" s="28">
        <v>317</v>
      </c>
      <c r="F51" s="28">
        <v>317</v>
      </c>
      <c r="G51" s="57">
        <v>387</v>
      </c>
    </row>
    <row r="52" spans="1:10" ht="24.75" x14ac:dyDescent="0.25">
      <c r="A52" s="138" t="s">
        <v>435</v>
      </c>
      <c r="B52" s="146" t="s">
        <v>413</v>
      </c>
      <c r="C52" s="396" t="s">
        <v>91</v>
      </c>
      <c r="D52" s="280">
        <v>895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6" t="s">
        <v>91</v>
      </c>
      <c r="D53" s="280">
        <v>1827</v>
      </c>
      <c r="E53" s="61"/>
      <c r="F53" s="61"/>
      <c r="G53" s="62"/>
    </row>
    <row r="54" spans="1:10" ht="24.75" thickBot="1" x14ac:dyDescent="0.3">
      <c r="A54" s="397" t="s">
        <v>409</v>
      </c>
      <c r="B54" s="398" t="s">
        <v>415</v>
      </c>
      <c r="C54" s="391" t="s">
        <v>91</v>
      </c>
      <c r="D54" s="79">
        <v>895</v>
      </c>
      <c r="E54" s="66"/>
      <c r="F54" s="66"/>
      <c r="G54" s="67"/>
    </row>
    <row r="55" spans="1:10" ht="24.75" thickBot="1" x14ac:dyDescent="0.3">
      <c r="A55" s="397" t="s">
        <v>410</v>
      </c>
      <c r="B55" s="399" t="s">
        <v>411</v>
      </c>
      <c r="C55" s="391" t="s">
        <v>91</v>
      </c>
      <c r="D55" s="400"/>
      <c r="E55" s="173">
        <v>1165</v>
      </c>
      <c r="F55" s="173">
        <v>1165</v>
      </c>
      <c r="G55" s="431">
        <v>1165</v>
      </c>
    </row>
    <row r="56" spans="1:10" ht="15.75" thickBot="1" x14ac:dyDescent="0.3">
      <c r="A56" s="419" t="s">
        <v>98</v>
      </c>
      <c r="B56" s="484" t="s">
        <v>99</v>
      </c>
      <c r="C56" s="485"/>
      <c r="D56" s="485"/>
      <c r="E56" s="485"/>
      <c r="F56" s="485"/>
      <c r="G56" s="486"/>
    </row>
    <row r="57" spans="1:10" ht="24.75" x14ac:dyDescent="0.25">
      <c r="A57" s="393" t="s">
        <v>100</v>
      </c>
      <c r="B57" s="394" t="s">
        <v>101</v>
      </c>
      <c r="C57" s="395" t="s">
        <v>22</v>
      </c>
      <c r="D57" s="56"/>
      <c r="E57" s="28">
        <v>84</v>
      </c>
      <c r="F57" s="28">
        <v>84</v>
      </c>
      <c r="G57" s="57">
        <v>93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82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153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81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230</v>
      </c>
      <c r="F61" s="28">
        <v>230</v>
      </c>
      <c r="G61" s="57">
        <v>262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220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429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215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532</v>
      </c>
      <c r="F65" s="28">
        <v>532</v>
      </c>
      <c r="G65" s="57">
        <v>607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342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1049</v>
      </c>
      <c r="E67" s="66"/>
      <c r="F67" s="66"/>
      <c r="G67" s="67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1063</v>
      </c>
      <c r="F68" s="28">
        <v>1063</v>
      </c>
      <c r="G68" s="57">
        <v>1213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681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2095</v>
      </c>
      <c r="E70" s="66"/>
      <c r="F70" s="66"/>
      <c r="G70" s="67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2709</v>
      </c>
      <c r="F71" s="28">
        <v>2709</v>
      </c>
      <c r="G71" s="57">
        <v>3097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2508</v>
      </c>
      <c r="E72" s="61"/>
      <c r="F72" s="61"/>
      <c r="G72" s="62"/>
    </row>
    <row r="73" spans="1:7" ht="25.5" thickBot="1" x14ac:dyDescent="0.3">
      <c r="A73" s="135" t="s">
        <v>133</v>
      </c>
      <c r="B73" s="432" t="s">
        <v>134</v>
      </c>
      <c r="C73" s="140" t="s">
        <v>22</v>
      </c>
      <c r="D73" s="79">
        <v>5229</v>
      </c>
      <c r="E73" s="66"/>
      <c r="F73" s="66"/>
      <c r="G73" s="67"/>
    </row>
    <row r="74" spans="1:7" ht="15.75" thickBot="1" x14ac:dyDescent="0.3">
      <c r="A74" s="51" t="s">
        <v>135</v>
      </c>
      <c r="B74" s="487" t="s">
        <v>136</v>
      </c>
      <c r="C74" s="482"/>
      <c r="D74" s="482"/>
      <c r="E74" s="482"/>
      <c r="F74" s="482"/>
      <c r="G74" s="483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843</v>
      </c>
      <c r="F75" s="28">
        <v>1073</v>
      </c>
      <c r="G75" s="57">
        <v>2030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175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305</v>
      </c>
      <c r="E77" s="66"/>
      <c r="F77" s="66"/>
      <c r="G77" s="67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1306</v>
      </c>
      <c r="F78" s="28">
        <v>1633</v>
      </c>
      <c r="G78" s="57">
        <v>2338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90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174</v>
      </c>
      <c r="E80" s="66"/>
      <c r="F80" s="66"/>
      <c r="G80" s="67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4290</v>
      </c>
      <c r="F81" s="28">
        <v>4290</v>
      </c>
      <c r="G81" s="57">
        <v>5129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102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194</v>
      </c>
      <c r="E83" s="66"/>
      <c r="F83" s="66"/>
      <c r="G83" s="67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494</v>
      </c>
      <c r="F84" s="28">
        <v>494</v>
      </c>
      <c r="G84" s="57">
        <v>494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58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134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35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701</v>
      </c>
      <c r="F88" s="28">
        <v>886</v>
      </c>
      <c r="G88" s="57">
        <v>1297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175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305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102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402</v>
      </c>
      <c r="F92" s="28">
        <v>402</v>
      </c>
      <c r="G92" s="57">
        <v>402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35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422</v>
      </c>
      <c r="F94" s="28">
        <v>539</v>
      </c>
      <c r="G94" s="57">
        <v>1013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87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151</v>
      </c>
      <c r="E96" s="61"/>
      <c r="F96" s="61"/>
      <c r="G96" s="62"/>
    </row>
    <row r="97" spans="1:7" ht="25.5" thickBot="1" x14ac:dyDescent="0.3">
      <c r="A97" s="43" t="s">
        <v>179</v>
      </c>
      <c r="B97" s="44" t="s">
        <v>180</v>
      </c>
      <c r="C97" s="143" t="s">
        <v>418</v>
      </c>
      <c r="D97" s="280">
        <v>58</v>
      </c>
      <c r="E97" s="66"/>
      <c r="F97" s="66"/>
      <c r="G97" s="67"/>
    </row>
    <row r="98" spans="1:7" x14ac:dyDescent="0.25">
      <c r="A98" s="194" t="s">
        <v>181</v>
      </c>
      <c r="B98" s="195" t="s">
        <v>157</v>
      </c>
      <c r="C98" s="196" t="s">
        <v>418</v>
      </c>
      <c r="D98" s="56"/>
      <c r="E98" s="28">
        <v>247</v>
      </c>
      <c r="F98" s="28">
        <v>247</v>
      </c>
      <c r="G98" s="57">
        <v>247</v>
      </c>
    </row>
    <row r="99" spans="1:7" ht="24.75" x14ac:dyDescent="0.25">
      <c r="A99" s="138" t="s">
        <v>182</v>
      </c>
      <c r="B99" s="139" t="s">
        <v>159</v>
      </c>
      <c r="C99" s="140" t="s">
        <v>418</v>
      </c>
      <c r="D99" s="280">
        <v>26</v>
      </c>
      <c r="E99" s="61"/>
      <c r="F99" s="61"/>
      <c r="G99" s="62"/>
    </row>
    <row r="100" spans="1:7" ht="24.75" x14ac:dyDescent="0.25">
      <c r="A100" s="138" t="s">
        <v>183</v>
      </c>
      <c r="B100" s="139" t="s">
        <v>161</v>
      </c>
      <c r="C100" s="140" t="s">
        <v>418</v>
      </c>
      <c r="D100" s="280">
        <v>63</v>
      </c>
      <c r="E100" s="61"/>
      <c r="F100" s="61"/>
      <c r="G100" s="62"/>
    </row>
    <row r="101" spans="1:7" ht="25.5" thickBot="1" x14ac:dyDescent="0.3">
      <c r="A101" s="141" t="s">
        <v>184</v>
      </c>
      <c r="B101" s="142" t="s">
        <v>163</v>
      </c>
      <c r="C101" s="143" t="s">
        <v>418</v>
      </c>
      <c r="D101" s="280">
        <v>21</v>
      </c>
      <c r="E101" s="66"/>
      <c r="F101" s="66"/>
      <c r="G101" s="67"/>
    </row>
    <row r="102" spans="1:7" ht="24.75" x14ac:dyDescent="0.25">
      <c r="A102" s="25" t="s">
        <v>438</v>
      </c>
      <c r="B102" s="394" t="s">
        <v>439</v>
      </c>
      <c r="C102" s="479" t="s">
        <v>418</v>
      </c>
      <c r="D102" s="56"/>
      <c r="E102" s="28">
        <v>6838</v>
      </c>
      <c r="F102" s="28">
        <v>6838</v>
      </c>
      <c r="G102" s="57">
        <v>6838</v>
      </c>
    </row>
    <row r="103" spans="1:7" ht="24" x14ac:dyDescent="0.25">
      <c r="A103" s="34" t="s">
        <v>440</v>
      </c>
      <c r="B103" s="389" t="s">
        <v>441</v>
      </c>
      <c r="C103" s="474" t="s">
        <v>418</v>
      </c>
      <c r="D103" s="280">
        <v>305</v>
      </c>
      <c r="E103" s="61"/>
      <c r="F103" s="61"/>
      <c r="G103" s="62"/>
    </row>
    <row r="104" spans="1:7" ht="24.75" thickBot="1" x14ac:dyDescent="0.3">
      <c r="A104" s="43" t="s">
        <v>442</v>
      </c>
      <c r="B104" s="390" t="s">
        <v>443</v>
      </c>
      <c r="C104" s="475" t="s">
        <v>418</v>
      </c>
      <c r="D104" s="79">
        <v>581</v>
      </c>
      <c r="E104" s="66"/>
      <c r="F104" s="66"/>
      <c r="G104" s="67"/>
    </row>
    <row r="105" spans="1:7" ht="24.75" x14ac:dyDescent="0.25">
      <c r="A105" s="411" t="s">
        <v>447</v>
      </c>
      <c r="B105" s="403" t="s">
        <v>448</v>
      </c>
      <c r="C105" s="476" t="s">
        <v>418</v>
      </c>
      <c r="D105" s="56"/>
      <c r="E105" s="28">
        <v>6838</v>
      </c>
      <c r="F105" s="28">
        <v>6838</v>
      </c>
      <c r="G105" s="57">
        <v>6838</v>
      </c>
    </row>
    <row r="106" spans="1:7" ht="36.75" x14ac:dyDescent="0.25">
      <c r="A106" s="411" t="s">
        <v>449</v>
      </c>
      <c r="B106" s="403" t="s">
        <v>450</v>
      </c>
      <c r="C106" s="476" t="s">
        <v>418</v>
      </c>
      <c r="D106" s="280">
        <v>305</v>
      </c>
      <c r="E106" s="61"/>
      <c r="F106" s="61"/>
      <c r="G106" s="62"/>
    </row>
    <row r="107" spans="1:7" ht="37.5" thickBot="1" x14ac:dyDescent="0.3">
      <c r="A107" s="412" t="s">
        <v>451</v>
      </c>
      <c r="B107" s="405" t="s">
        <v>452</v>
      </c>
      <c r="C107" s="477" t="s">
        <v>418</v>
      </c>
      <c r="D107" s="79">
        <v>581</v>
      </c>
      <c r="E107" s="66"/>
      <c r="F107" s="66"/>
      <c r="G107" s="67"/>
    </row>
    <row r="108" spans="1:7" ht="24.75" x14ac:dyDescent="0.25">
      <c r="A108" s="411" t="s">
        <v>453</v>
      </c>
      <c r="B108" s="403" t="s">
        <v>454</v>
      </c>
      <c r="C108" s="478" t="s">
        <v>418</v>
      </c>
      <c r="D108" s="56"/>
      <c r="E108" s="28">
        <v>9116</v>
      </c>
      <c r="F108" s="28">
        <v>9116</v>
      </c>
      <c r="G108" s="57">
        <v>9116</v>
      </c>
    </row>
    <row r="109" spans="1:7" ht="36.75" x14ac:dyDescent="0.25">
      <c r="A109" s="411" t="s">
        <v>455</v>
      </c>
      <c r="B109" s="403" t="s">
        <v>456</v>
      </c>
      <c r="C109" s="476" t="s">
        <v>418</v>
      </c>
      <c r="D109" s="280">
        <v>408</v>
      </c>
      <c r="E109" s="61"/>
      <c r="F109" s="61"/>
      <c r="G109" s="62"/>
    </row>
    <row r="110" spans="1:7" ht="37.5" thickBot="1" x14ac:dyDescent="0.3">
      <c r="A110" s="413" t="s">
        <v>457</v>
      </c>
      <c r="B110" s="404" t="s">
        <v>458</v>
      </c>
      <c r="C110" s="477" t="s">
        <v>418</v>
      </c>
      <c r="D110" s="79">
        <v>775</v>
      </c>
      <c r="E110" s="66"/>
      <c r="F110" s="66"/>
      <c r="G110" s="67"/>
    </row>
    <row r="111" spans="1:7" ht="15.75" thickBot="1" x14ac:dyDescent="0.3">
      <c r="A111" s="51" t="s">
        <v>185</v>
      </c>
      <c r="B111" s="503" t="s">
        <v>186</v>
      </c>
      <c r="C111" s="501"/>
      <c r="D111" s="501"/>
      <c r="E111" s="501"/>
      <c r="F111" s="501"/>
      <c r="G111" s="502"/>
    </row>
    <row r="112" spans="1:7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173">
        <v>215</v>
      </c>
      <c r="F112" s="173">
        <v>215</v>
      </c>
      <c r="G112" s="431">
        <v>243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173">
        <v>215</v>
      </c>
      <c r="F113" s="173">
        <v>215</v>
      </c>
      <c r="G113" s="431">
        <v>243</v>
      </c>
    </row>
    <row r="114" spans="1:7" ht="15.75" thickBot="1" x14ac:dyDescent="0.3">
      <c r="A114" s="51" t="s">
        <v>192</v>
      </c>
      <c r="B114" s="488" t="s">
        <v>193</v>
      </c>
      <c r="C114" s="491"/>
      <c r="D114" s="491"/>
      <c r="E114" s="491"/>
      <c r="F114" s="491"/>
      <c r="G114" s="492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8"/>
      <c r="E115" s="28">
        <v>38</v>
      </c>
      <c r="F115" s="28">
        <v>38</v>
      </c>
      <c r="G115" s="57">
        <v>46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22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25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3.25" x14ac:dyDescent="0.25">
      <c r="A125" s="226" t="s">
        <v>218</v>
      </c>
      <c r="B125" s="227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x14ac:dyDescent="0.25">
      <c r="A126" s="422" t="s">
        <v>220</v>
      </c>
      <c r="B126" s="423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20" t="s">
        <v>462</v>
      </c>
      <c r="B127" s="416" t="s">
        <v>459</v>
      </c>
      <c r="C127" s="377" t="s">
        <v>199</v>
      </c>
      <c r="D127" s="417" t="s">
        <v>200</v>
      </c>
      <c r="E127" s="421"/>
      <c r="F127" s="421"/>
      <c r="G127" s="424"/>
    </row>
    <row r="128" spans="1:7" x14ac:dyDescent="0.25">
      <c r="A128" s="414" t="s">
        <v>461</v>
      </c>
      <c r="B128" s="380" t="s">
        <v>460</v>
      </c>
      <c r="C128" s="375" t="s">
        <v>199</v>
      </c>
      <c r="D128" s="378" t="s">
        <v>200</v>
      </c>
      <c r="E128" s="379"/>
      <c r="F128" s="379"/>
      <c r="G128" s="425"/>
    </row>
    <row r="129" spans="1:10" ht="24" thickBot="1" x14ac:dyDescent="0.3">
      <c r="A129" s="228" t="s">
        <v>434</v>
      </c>
      <c r="B129" s="381" t="s">
        <v>463</v>
      </c>
      <c r="C129" s="376" t="s">
        <v>199</v>
      </c>
      <c r="D129" s="382" t="s">
        <v>200</v>
      </c>
      <c r="E129" s="383"/>
      <c r="F129" s="383"/>
      <c r="G129" s="426"/>
    </row>
    <row r="130" spans="1:10" ht="15.75" thickBot="1" x14ac:dyDescent="0.3">
      <c r="A130" s="51" t="s">
        <v>222</v>
      </c>
      <c r="B130" s="493" t="s">
        <v>223</v>
      </c>
      <c r="C130" s="494"/>
      <c r="D130" s="491"/>
      <c r="E130" s="491"/>
      <c r="F130" s="491"/>
      <c r="G130" s="492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31</v>
      </c>
      <c r="F131" s="28">
        <v>31</v>
      </c>
      <c r="G131" s="57">
        <v>36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46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56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41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95</v>
      </c>
      <c r="F135" s="28">
        <v>95</v>
      </c>
      <c r="G135" s="57">
        <v>113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108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172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87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593</v>
      </c>
      <c r="F139" s="28">
        <v>593</v>
      </c>
      <c r="G139" s="57">
        <v>680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656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1128</v>
      </c>
      <c r="E141" s="66"/>
      <c r="F141" s="66"/>
      <c r="G141" s="67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2334</v>
      </c>
      <c r="F142" s="28">
        <v>2334</v>
      </c>
      <c r="G142" s="57">
        <v>2672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2015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4134</v>
      </c>
      <c r="E144" s="66"/>
      <c r="F144" s="66"/>
      <c r="G144" s="67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7864</v>
      </c>
      <c r="F145" s="28">
        <v>7864</v>
      </c>
      <c r="G145" s="57">
        <v>8986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6777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13907</v>
      </c>
      <c r="E147" s="66"/>
      <c r="F147" s="66"/>
      <c r="G147" s="67"/>
    </row>
    <row r="148" spans="1:7" s="4" customFormat="1" ht="15.75" thickBot="1" x14ac:dyDescent="0.3">
      <c r="A148" s="234">
        <v>10</v>
      </c>
      <c r="B148" s="452" t="s">
        <v>258</v>
      </c>
      <c r="C148" s="453"/>
      <c r="D148" s="453"/>
      <c r="E148" s="496"/>
      <c r="F148" s="496"/>
      <c r="G148" s="497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104</v>
      </c>
      <c r="F149" s="28">
        <v>104</v>
      </c>
      <c r="G149" s="57">
        <v>125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115</v>
      </c>
      <c r="E150" s="370"/>
      <c r="F150" s="370"/>
      <c r="G150" s="371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266</v>
      </c>
      <c r="E151" s="370"/>
      <c r="F151" s="370"/>
      <c r="G151" s="371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66</v>
      </c>
      <c r="E152" s="370"/>
      <c r="F152" s="370"/>
      <c r="G152" s="371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68</v>
      </c>
      <c r="E153" s="370"/>
      <c r="F153" s="370"/>
      <c r="G153" s="37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210</v>
      </c>
      <c r="F154" s="28">
        <v>210</v>
      </c>
      <c r="G154" s="57">
        <v>252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175</v>
      </c>
      <c r="E155" s="370"/>
      <c r="F155" s="370"/>
      <c r="G155" s="371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400</v>
      </c>
      <c r="E156" s="370"/>
      <c r="F156" s="370"/>
      <c r="G156" s="371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102</v>
      </c>
      <c r="E157" s="370"/>
      <c r="F157" s="370"/>
      <c r="G157" s="371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104</v>
      </c>
      <c r="E158" s="370"/>
      <c r="F158" s="370"/>
      <c r="G158" s="37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104</v>
      </c>
      <c r="F159" s="28">
        <v>104</v>
      </c>
      <c r="G159" s="57">
        <v>125</v>
      </c>
    </row>
    <row r="160" spans="1:7" ht="23.25" x14ac:dyDescent="0.25">
      <c r="A160" s="245">
        <v>1031</v>
      </c>
      <c r="B160" s="246" t="s">
        <v>272</v>
      </c>
      <c r="C160" s="247" t="s">
        <v>261</v>
      </c>
      <c r="D160" s="280">
        <v>115</v>
      </c>
      <c r="E160" s="370"/>
      <c r="F160" s="370"/>
      <c r="G160" s="371"/>
    </row>
    <row r="161" spans="1:7" ht="23.25" x14ac:dyDescent="0.25">
      <c r="A161" s="248">
        <v>1032</v>
      </c>
      <c r="B161" s="249" t="s">
        <v>273</v>
      </c>
      <c r="C161" s="250" t="s">
        <v>261</v>
      </c>
      <c r="D161" s="280">
        <v>266</v>
      </c>
      <c r="E161" s="370"/>
      <c r="F161" s="370"/>
      <c r="G161" s="371"/>
    </row>
    <row r="162" spans="1:7" ht="23.25" x14ac:dyDescent="0.25">
      <c r="A162" s="251">
        <v>1033</v>
      </c>
      <c r="B162" s="252" t="s">
        <v>274</v>
      </c>
      <c r="C162" s="253" t="s">
        <v>261</v>
      </c>
      <c r="D162" s="280">
        <v>66</v>
      </c>
      <c r="E162" s="370"/>
      <c r="F162" s="370"/>
      <c r="G162" s="371"/>
    </row>
    <row r="163" spans="1:7" ht="24" thickBot="1" x14ac:dyDescent="0.3">
      <c r="A163" s="254">
        <v>1034</v>
      </c>
      <c r="B163" s="255" t="s">
        <v>275</v>
      </c>
      <c r="C163" s="256" t="s">
        <v>261</v>
      </c>
      <c r="D163" s="79">
        <v>68</v>
      </c>
      <c r="E163" s="370"/>
      <c r="F163" s="370"/>
      <c r="G163" s="371"/>
    </row>
    <row r="164" spans="1:7" ht="24.75" x14ac:dyDescent="0.25">
      <c r="A164" s="461" t="s">
        <v>484</v>
      </c>
      <c r="B164" s="455" t="s">
        <v>485</v>
      </c>
      <c r="C164" s="456" t="s">
        <v>486</v>
      </c>
      <c r="D164" s="56"/>
      <c r="E164" s="28">
        <v>104</v>
      </c>
      <c r="F164" s="28">
        <v>104</v>
      </c>
      <c r="G164" s="57">
        <v>125</v>
      </c>
    </row>
    <row r="165" spans="1:7" ht="24.75" x14ac:dyDescent="0.25">
      <c r="A165" s="462" t="s">
        <v>487</v>
      </c>
      <c r="B165" s="463" t="s">
        <v>488</v>
      </c>
      <c r="C165" s="464" t="s">
        <v>486</v>
      </c>
      <c r="D165" s="280">
        <v>115</v>
      </c>
      <c r="E165" s="370"/>
      <c r="F165" s="370"/>
      <c r="G165" s="371"/>
    </row>
    <row r="166" spans="1:7" ht="24.75" x14ac:dyDescent="0.25">
      <c r="A166" s="462" t="s">
        <v>489</v>
      </c>
      <c r="B166" s="463" t="s">
        <v>490</v>
      </c>
      <c r="C166" s="464" t="s">
        <v>486</v>
      </c>
      <c r="D166" s="280">
        <v>266</v>
      </c>
      <c r="E166" s="370"/>
      <c r="F166" s="370"/>
      <c r="G166" s="371"/>
    </row>
    <row r="167" spans="1:7" ht="24.75" x14ac:dyDescent="0.25">
      <c r="A167" s="462" t="s">
        <v>491</v>
      </c>
      <c r="B167" s="463" t="s">
        <v>492</v>
      </c>
      <c r="C167" s="464" t="s">
        <v>486</v>
      </c>
      <c r="D167" s="280">
        <v>66</v>
      </c>
      <c r="E167" s="370"/>
      <c r="F167" s="370"/>
      <c r="G167" s="371"/>
    </row>
    <row r="168" spans="1:7" ht="25.5" thickBot="1" x14ac:dyDescent="0.3">
      <c r="A168" s="465" t="s">
        <v>493</v>
      </c>
      <c r="B168" s="459" t="s">
        <v>494</v>
      </c>
      <c r="C168" s="460" t="s">
        <v>486</v>
      </c>
      <c r="D168" s="79">
        <v>68</v>
      </c>
      <c r="E168" s="392"/>
      <c r="F168" s="392"/>
      <c r="G168" s="415"/>
    </row>
    <row r="169" spans="1:7" ht="15" customHeight="1" thickBot="1" x14ac:dyDescent="0.3">
      <c r="A169" s="234">
        <v>11</v>
      </c>
      <c r="B169" s="499" t="s">
        <v>276</v>
      </c>
      <c r="C169" s="500"/>
      <c r="D169" s="501"/>
      <c r="E169" s="501"/>
      <c r="F169" s="501"/>
      <c r="G169" s="502"/>
    </row>
    <row r="170" spans="1:7" ht="14.45" customHeight="1" x14ac:dyDescent="0.25">
      <c r="A170" s="257">
        <v>1110</v>
      </c>
      <c r="B170" s="401" t="s">
        <v>277</v>
      </c>
      <c r="C170" s="402" t="s">
        <v>22</v>
      </c>
      <c r="D170" s="56"/>
      <c r="E170" s="28">
        <v>494</v>
      </c>
      <c r="F170" s="28">
        <v>494</v>
      </c>
      <c r="G170" s="57">
        <v>592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172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329</v>
      </c>
      <c r="E172" s="66"/>
      <c r="F172" s="66"/>
      <c r="G172" s="67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494</v>
      </c>
      <c r="F173" s="28">
        <v>494</v>
      </c>
      <c r="G173" s="57">
        <v>592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254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573</v>
      </c>
      <c r="E175" s="66"/>
      <c r="F175" s="66"/>
      <c r="G175" s="67"/>
    </row>
    <row r="176" spans="1:7" ht="24.75" x14ac:dyDescent="0.25">
      <c r="A176" s="257">
        <v>1130</v>
      </c>
      <c r="B176" s="401" t="s">
        <v>283</v>
      </c>
      <c r="C176" s="402" t="s">
        <v>22</v>
      </c>
      <c r="D176" s="56"/>
      <c r="E176" s="28">
        <v>494</v>
      </c>
      <c r="F176" s="28">
        <v>494</v>
      </c>
      <c r="G176" s="57">
        <v>592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399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895</v>
      </c>
      <c r="E178" s="66"/>
      <c r="F178" s="66"/>
      <c r="G178" s="67"/>
    </row>
    <row r="179" spans="1:8" ht="24.75" x14ac:dyDescent="0.25">
      <c r="A179" s="257">
        <v>1140</v>
      </c>
      <c r="B179" s="401" t="s">
        <v>286</v>
      </c>
      <c r="C179" s="402" t="s">
        <v>22</v>
      </c>
      <c r="D179" s="56"/>
      <c r="E179" s="28">
        <v>494</v>
      </c>
      <c r="F179" s="28">
        <v>494</v>
      </c>
      <c r="G179" s="57">
        <v>592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1052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2373</v>
      </c>
      <c r="E181" s="66"/>
      <c r="F181" s="66"/>
      <c r="G181" s="67"/>
    </row>
    <row r="182" spans="1:8" ht="15" customHeight="1" thickBot="1" x14ac:dyDescent="0.3">
      <c r="A182" s="263">
        <v>12</v>
      </c>
      <c r="B182" s="488" t="s">
        <v>289</v>
      </c>
      <c r="C182" s="498"/>
      <c r="D182" s="491"/>
      <c r="E182" s="491"/>
      <c r="F182" s="491"/>
      <c r="G182" s="492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1598</v>
      </c>
      <c r="F183" s="28">
        <v>2338</v>
      </c>
      <c r="G183" s="57">
        <v>2698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172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329</v>
      </c>
      <c r="E185" s="66"/>
      <c r="F185" s="66"/>
      <c r="G185" s="67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2417</v>
      </c>
      <c r="F186" s="28">
        <v>3547</v>
      </c>
      <c r="G186" s="57">
        <v>4083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254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573</v>
      </c>
      <c r="E188" s="66"/>
      <c r="F188" s="66"/>
      <c r="G188" s="67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4153</v>
      </c>
      <c r="F189" s="28">
        <v>6094</v>
      </c>
      <c r="G189" s="57">
        <v>7031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399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895</v>
      </c>
      <c r="E191" s="66"/>
      <c r="F191" s="66"/>
      <c r="G191" s="67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10648</v>
      </c>
      <c r="F192" s="28">
        <v>15620</v>
      </c>
      <c r="G192" s="57">
        <v>17999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1052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2373</v>
      </c>
      <c r="E194" s="66"/>
      <c r="F194" s="66"/>
      <c r="G194" s="67"/>
    </row>
    <row r="195" spans="1:7" ht="24.75" x14ac:dyDescent="0.25">
      <c r="A195" s="441">
        <v>1250</v>
      </c>
      <c r="B195" s="394" t="s">
        <v>444</v>
      </c>
      <c r="C195" s="395" t="s">
        <v>22</v>
      </c>
      <c r="D195" s="56"/>
      <c r="E195" s="28">
        <v>14908</v>
      </c>
      <c r="F195" s="28">
        <v>21866</v>
      </c>
      <c r="G195" s="57">
        <v>25198</v>
      </c>
    </row>
    <row r="196" spans="1:7" ht="24.75" x14ac:dyDescent="0.25">
      <c r="A196" s="442">
        <v>1251</v>
      </c>
      <c r="B196" s="146" t="s">
        <v>445</v>
      </c>
      <c r="C196" s="217" t="s">
        <v>22</v>
      </c>
      <c r="D196" s="280">
        <v>1473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3322</v>
      </c>
      <c r="E197" s="66"/>
      <c r="F197" s="66"/>
      <c r="G197" s="67"/>
    </row>
    <row r="198" spans="1:7" ht="15.75" thickBot="1" x14ac:dyDescent="0.3">
      <c r="A198" s="263">
        <v>13</v>
      </c>
      <c r="B198" s="495" t="s">
        <v>302</v>
      </c>
      <c r="C198" s="491"/>
      <c r="D198" s="491"/>
      <c r="E198" s="491"/>
      <c r="F198" s="491"/>
      <c r="G198" s="492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66</v>
      </c>
      <c r="F199" s="28">
        <v>66</v>
      </c>
      <c r="G199" s="57">
        <v>81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59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59</v>
      </c>
      <c r="E201" s="66"/>
      <c r="F201" s="66"/>
      <c r="G201" s="67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181"/>
      <c r="E202" s="28">
        <f>ROUND([1]UPFS_2019!E186*4.9%+[1]UPFS_2019!E186/1,0)</f>
        <v>52</v>
      </c>
      <c r="F202" s="28">
        <f>ROUND([1]UPFS_2019!F186*4.9%+[1]UPFS_2019!F186/1,0)</f>
        <v>52</v>
      </c>
      <c r="G202" s="57">
        <f>ROUND([1]UPFS_2019!G186*4.9%+[1]UPFS_2019!G186/1,0)</f>
        <v>58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400">
        <v>41</v>
      </c>
      <c r="E203" s="370"/>
      <c r="F203" s="370"/>
      <c r="G203" s="415"/>
    </row>
    <row r="204" spans="1:7" s="4" customFormat="1" ht="15.75" thickBot="1" x14ac:dyDescent="0.3">
      <c r="A204" s="234">
        <v>14</v>
      </c>
      <c r="B204" s="488" t="s">
        <v>309</v>
      </c>
      <c r="C204" s="489"/>
      <c r="D204" s="489"/>
      <c r="E204" s="489"/>
      <c r="F204" s="489"/>
      <c r="G204" s="490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8"/>
      <c r="E205" s="28">
        <v>443</v>
      </c>
      <c r="F205" s="28">
        <v>443</v>
      </c>
      <c r="G205" s="57">
        <v>443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1208</v>
      </c>
      <c r="F206" s="280">
        <v>1208</v>
      </c>
      <c r="G206" s="466">
        <v>1208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1634</v>
      </c>
      <c r="F207" s="280">
        <v>1634</v>
      </c>
      <c r="G207" s="466">
        <v>1634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2717</v>
      </c>
      <c r="F208" s="280">
        <v>2717</v>
      </c>
      <c r="G208" s="466">
        <v>2717</v>
      </c>
    </row>
    <row r="209" spans="1:7" ht="24.75" x14ac:dyDescent="0.25">
      <c r="A209" s="434">
        <v>1450</v>
      </c>
      <c r="B209" s="435" t="s">
        <v>316</v>
      </c>
      <c r="C209" s="436" t="s">
        <v>317</v>
      </c>
      <c r="D209" s="433"/>
      <c r="E209" s="280">
        <v>586</v>
      </c>
      <c r="F209" s="280">
        <v>586</v>
      </c>
      <c r="G209" s="466">
        <v>586</v>
      </c>
    </row>
    <row r="210" spans="1:7" ht="24.75" x14ac:dyDescent="0.25">
      <c r="A210" s="434">
        <v>1451</v>
      </c>
      <c r="B210" s="435" t="s">
        <v>318</v>
      </c>
      <c r="C210" s="436" t="s">
        <v>319</v>
      </c>
      <c r="D210" s="280">
        <v>787</v>
      </c>
      <c r="E210" s="370"/>
      <c r="F210" s="370"/>
      <c r="G210" s="371"/>
    </row>
    <row r="211" spans="1:7" ht="24.75" x14ac:dyDescent="0.25">
      <c r="A211" s="434">
        <v>1452</v>
      </c>
      <c r="B211" s="435" t="s">
        <v>320</v>
      </c>
      <c r="C211" s="436" t="s">
        <v>319</v>
      </c>
      <c r="D211" s="280">
        <v>1057</v>
      </c>
      <c r="E211" s="370"/>
      <c r="F211" s="370"/>
      <c r="G211" s="371"/>
    </row>
    <row r="212" spans="1:7" ht="24.75" x14ac:dyDescent="0.25">
      <c r="A212" s="434">
        <v>1453</v>
      </c>
      <c r="B212" s="435" t="s">
        <v>321</v>
      </c>
      <c r="C212" s="436" t="s">
        <v>319</v>
      </c>
      <c r="D212" s="280">
        <v>447</v>
      </c>
      <c r="E212" s="370"/>
      <c r="F212" s="370"/>
      <c r="G212" s="371"/>
    </row>
    <row r="213" spans="1:7" ht="24.75" x14ac:dyDescent="0.25">
      <c r="A213" s="434">
        <v>1454</v>
      </c>
      <c r="B213" s="435" t="s">
        <v>322</v>
      </c>
      <c r="C213" s="436" t="s">
        <v>319</v>
      </c>
      <c r="D213" s="427" t="s">
        <v>323</v>
      </c>
      <c r="E213" s="295"/>
      <c r="F213" s="295"/>
      <c r="G213" s="218"/>
    </row>
    <row r="214" spans="1:7" ht="24.75" x14ac:dyDescent="0.25">
      <c r="A214" s="434">
        <v>1455</v>
      </c>
      <c r="B214" s="435" t="s">
        <v>324</v>
      </c>
      <c r="C214" s="436" t="s">
        <v>319</v>
      </c>
      <c r="D214" s="280">
        <v>184</v>
      </c>
      <c r="E214" s="295"/>
      <c r="F214" s="295"/>
      <c r="G214" s="218"/>
    </row>
    <row r="215" spans="1:7" ht="36.75" x14ac:dyDescent="0.25">
      <c r="A215" s="434">
        <v>1456</v>
      </c>
      <c r="B215" s="435" t="s">
        <v>325</v>
      </c>
      <c r="C215" s="436" t="s">
        <v>319</v>
      </c>
      <c r="D215" s="280">
        <v>282</v>
      </c>
      <c r="E215" s="295"/>
      <c r="F215" s="295"/>
      <c r="G215" s="218"/>
    </row>
    <row r="216" spans="1:7" ht="25.5" thickBot="1" x14ac:dyDescent="0.3">
      <c r="A216" s="438">
        <v>1457</v>
      </c>
      <c r="B216" s="439" t="s">
        <v>326</v>
      </c>
      <c r="C216" s="440" t="s">
        <v>319</v>
      </c>
      <c r="D216" s="79">
        <v>494</v>
      </c>
      <c r="E216" s="467"/>
      <c r="F216" s="467"/>
      <c r="G216" s="468"/>
    </row>
    <row r="217" spans="1:7" x14ac:dyDescent="0.25">
      <c r="A217" s="239">
        <v>1460</v>
      </c>
      <c r="B217" s="102" t="s">
        <v>327</v>
      </c>
      <c r="C217" s="103" t="s">
        <v>39</v>
      </c>
      <c r="D217" s="443"/>
      <c r="E217" s="28">
        <v>1293</v>
      </c>
      <c r="F217" s="28">
        <v>1293</v>
      </c>
      <c r="G217" s="57">
        <v>1293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1941</v>
      </c>
      <c r="E218" s="370"/>
      <c r="F218" s="370"/>
      <c r="G218" s="371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2908</v>
      </c>
      <c r="E219" s="370"/>
      <c r="F219" s="370"/>
      <c r="G219" s="371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1293</v>
      </c>
      <c r="E220" s="370"/>
      <c r="F220" s="370"/>
      <c r="G220" s="371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27" t="s">
        <v>323</v>
      </c>
      <c r="E221" s="295"/>
      <c r="F221" s="295"/>
      <c r="G221" s="437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280">
        <v>198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280">
        <v>237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280">
        <v>539</v>
      </c>
      <c r="E224" s="370"/>
      <c r="F224" s="370"/>
      <c r="G224" s="371"/>
    </row>
    <row r="225" spans="1:7" ht="24.75" x14ac:dyDescent="0.25">
      <c r="A225" s="434">
        <v>1470</v>
      </c>
      <c r="B225" s="435" t="s">
        <v>335</v>
      </c>
      <c r="C225" s="436" t="s">
        <v>336</v>
      </c>
      <c r="D225" s="299"/>
      <c r="E225" s="280">
        <v>11907</v>
      </c>
      <c r="F225" s="280">
        <v>11907</v>
      </c>
      <c r="G225" s="469">
        <v>11907</v>
      </c>
    </row>
    <row r="226" spans="1:7" ht="24.75" x14ac:dyDescent="0.25">
      <c r="A226" s="434">
        <v>1480</v>
      </c>
      <c r="B226" s="435" t="s">
        <v>337</v>
      </c>
      <c r="C226" s="436" t="s">
        <v>336</v>
      </c>
      <c r="D226" s="299"/>
      <c r="E226" s="280">
        <v>13078</v>
      </c>
      <c r="F226" s="280">
        <v>13078</v>
      </c>
      <c r="G226" s="466">
        <v>13078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271</v>
      </c>
      <c r="F227" s="280">
        <v>271</v>
      </c>
      <c r="G227" s="470">
        <v>271</v>
      </c>
    </row>
    <row r="228" spans="1:7" ht="15.75" thickBot="1" x14ac:dyDescent="0.3">
      <c r="A228" s="263">
        <v>15</v>
      </c>
      <c r="B228" s="480" t="s">
        <v>339</v>
      </c>
      <c r="C228" s="482"/>
      <c r="D228" s="482"/>
      <c r="E228" s="482"/>
      <c r="F228" s="482"/>
      <c r="G228" s="483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28" t="s">
        <v>200</v>
      </c>
      <c r="E232" s="429"/>
      <c r="F232" s="429"/>
      <c r="G232" s="212"/>
    </row>
    <row r="233" spans="1:7" ht="15.75" thickBot="1" x14ac:dyDescent="0.3">
      <c r="A233" s="357">
        <v>1550</v>
      </c>
      <c r="B233" s="386" t="s">
        <v>481</v>
      </c>
      <c r="C233" s="430" t="s">
        <v>199</v>
      </c>
      <c r="D233" s="387" t="s">
        <v>200</v>
      </c>
      <c r="E233" s="280"/>
      <c r="F233" s="280"/>
      <c r="G233" s="470"/>
    </row>
    <row r="234" spans="1:7" ht="15.75" thickBot="1" x14ac:dyDescent="0.3">
      <c r="A234" s="263">
        <v>16</v>
      </c>
      <c r="B234" s="488" t="s">
        <v>345</v>
      </c>
      <c r="C234" s="505"/>
      <c r="D234" s="505"/>
      <c r="E234" s="505"/>
      <c r="F234" s="505"/>
      <c r="G234" s="506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3361</v>
      </c>
      <c r="F235" s="28">
        <v>3361</v>
      </c>
      <c r="G235" s="57">
        <v>3838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1938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2902</v>
      </c>
      <c r="E237" s="66"/>
      <c r="F237" s="66"/>
      <c r="G237" s="67"/>
    </row>
    <row r="238" spans="1:7" ht="24.75" x14ac:dyDescent="0.25">
      <c r="A238" s="257">
        <v>1620</v>
      </c>
      <c r="B238" s="401" t="s">
        <v>349</v>
      </c>
      <c r="C238" s="27" t="s">
        <v>22</v>
      </c>
      <c r="D238" s="56"/>
      <c r="E238" s="28">
        <v>7556</v>
      </c>
      <c r="F238" s="28">
        <v>7556</v>
      </c>
      <c r="G238" s="57">
        <v>8636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2295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3444</v>
      </c>
      <c r="E240" s="66"/>
      <c r="F240" s="66"/>
      <c r="G240" s="67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12204</v>
      </c>
      <c r="F241" s="28">
        <v>12204</v>
      </c>
      <c r="G241" s="57">
        <v>13949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3880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5820</v>
      </c>
      <c r="E243" s="66"/>
      <c r="F243" s="66"/>
      <c r="G243" s="67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20615</v>
      </c>
      <c r="F244" s="28">
        <v>20615</v>
      </c>
      <c r="G244" s="57">
        <v>23558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4353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6406</v>
      </c>
      <c r="E246" s="66"/>
      <c r="F246" s="66"/>
      <c r="G246" s="67"/>
    </row>
    <row r="247" spans="1:7" s="4" customFormat="1" ht="15.75" thickBot="1" x14ac:dyDescent="0.3">
      <c r="A247" s="325">
        <v>17</v>
      </c>
      <c r="B247" s="495" t="s">
        <v>358</v>
      </c>
      <c r="C247" s="489"/>
      <c r="D247" s="489"/>
      <c r="E247" s="489"/>
      <c r="F247" s="489"/>
      <c r="G247" s="490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41</v>
      </c>
      <c r="F248" s="28">
        <v>41</v>
      </c>
      <c r="G248" s="57">
        <v>41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487" t="s">
        <v>363</v>
      </c>
      <c r="C250" s="482"/>
      <c r="D250" s="482"/>
      <c r="E250" s="482"/>
      <c r="F250" s="482"/>
      <c r="G250" s="483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487" t="s">
        <v>365</v>
      </c>
      <c r="C252" s="482"/>
      <c r="D252" s="482"/>
      <c r="E252" s="482"/>
      <c r="F252" s="482"/>
      <c r="G252" s="483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755</v>
      </c>
      <c r="F254" s="28">
        <v>755</v>
      </c>
      <c r="G254" s="57">
        <v>755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374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755</v>
      </c>
      <c r="F256" s="28">
        <v>755</v>
      </c>
      <c r="G256" s="57">
        <v>755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1129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755</v>
      </c>
      <c r="F258" s="28">
        <v>755</v>
      </c>
      <c r="G258" s="57">
        <v>755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2256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755</v>
      </c>
      <c r="F260" s="28">
        <v>755</v>
      </c>
      <c r="G260" s="57">
        <v>755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3385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8052</v>
      </c>
      <c r="F262" s="28">
        <v>8052</v>
      </c>
      <c r="G262" s="57">
        <v>8052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4396</v>
      </c>
      <c r="E263" s="370"/>
      <c r="F263" s="370"/>
      <c r="G263" s="371"/>
    </row>
    <row r="264" spans="1:7" ht="15.75" thickBot="1" x14ac:dyDescent="0.3">
      <c r="A264" s="342">
        <v>20</v>
      </c>
      <c r="B264" s="495" t="s">
        <v>377</v>
      </c>
      <c r="C264" s="491"/>
      <c r="D264" s="491"/>
      <c r="E264" s="491"/>
      <c r="F264" s="491"/>
      <c r="G264" s="492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158</v>
      </c>
      <c r="F265" s="28">
        <v>158</v>
      </c>
      <c r="G265" s="57">
        <v>194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37">
        <v>58</v>
      </c>
      <c r="E266" s="446"/>
      <c r="F266" s="444"/>
      <c r="G266" s="445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114</v>
      </c>
      <c r="E267" s="447"/>
      <c r="F267" s="370"/>
      <c r="G267" s="371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35</v>
      </c>
      <c r="E268" s="447"/>
      <c r="F268" s="370"/>
      <c r="G268" s="371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35</v>
      </c>
      <c r="E269" s="448"/>
      <c r="F269" s="392"/>
      <c r="G269" s="415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449">
        <v>158</v>
      </c>
      <c r="F270" s="28">
        <v>158</v>
      </c>
      <c r="G270" s="57">
        <v>194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82</v>
      </c>
      <c r="E271" s="446"/>
      <c r="F271" s="444"/>
      <c r="G271" s="445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125</v>
      </c>
      <c r="E272" s="447"/>
      <c r="F272" s="370"/>
      <c r="G272" s="371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46</v>
      </c>
      <c r="E273" s="447"/>
      <c r="F273" s="370"/>
      <c r="G273" s="371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46</v>
      </c>
      <c r="E274" s="448"/>
      <c r="F274" s="392"/>
      <c r="G274" s="415"/>
    </row>
    <row r="275" spans="1:7" ht="15.75" thickBot="1" x14ac:dyDescent="0.3">
      <c r="A275" s="342">
        <v>21</v>
      </c>
      <c r="B275" s="487" t="s">
        <v>388</v>
      </c>
      <c r="C275" s="482"/>
      <c r="D275" s="482"/>
      <c r="E275" s="482"/>
      <c r="F275" s="482"/>
      <c r="G275" s="483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488" t="s">
        <v>390</v>
      </c>
      <c r="C277" s="491"/>
      <c r="D277" s="491"/>
      <c r="E277" s="491"/>
      <c r="F277" s="491"/>
      <c r="G277" s="492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449">
        <v>549</v>
      </c>
      <c r="F278" s="28">
        <v>549</v>
      </c>
      <c r="G278" s="57">
        <v>549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449">
        <v>1657</v>
      </c>
      <c r="F279" s="28">
        <v>1657</v>
      </c>
      <c r="G279" s="57">
        <v>1657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700</v>
      </c>
      <c r="E280" s="370"/>
      <c r="F280" s="370"/>
      <c r="G280" s="371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700</v>
      </c>
      <c r="E281" s="370"/>
      <c r="F281" s="370"/>
      <c r="G281" s="371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449">
        <v>1668</v>
      </c>
      <c r="F282" s="28">
        <v>1668</v>
      </c>
      <c r="G282" s="57">
        <v>1668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1021</v>
      </c>
      <c r="E283" s="370"/>
      <c r="F283" s="370"/>
      <c r="G283" s="371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1021</v>
      </c>
      <c r="E284" s="370"/>
      <c r="F284" s="370"/>
      <c r="G284" s="371"/>
    </row>
    <row r="285" spans="1:7" ht="15.75" thickBot="1" x14ac:dyDescent="0.3">
      <c r="A285" s="325">
        <v>23</v>
      </c>
      <c r="B285" s="488" t="s">
        <v>398</v>
      </c>
      <c r="C285" s="498"/>
      <c r="D285" s="498"/>
      <c r="E285" s="498"/>
      <c r="F285" s="498"/>
      <c r="G285" s="504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" customHeight="1" thickBot="1" x14ac:dyDescent="0.3">
      <c r="A287" s="325">
        <v>24</v>
      </c>
      <c r="B287" s="488" t="s">
        <v>401</v>
      </c>
      <c r="C287" s="498"/>
      <c r="D287" s="498"/>
      <c r="E287" s="498"/>
      <c r="F287" s="498"/>
      <c r="G287" s="504"/>
    </row>
    <row r="288" spans="1:7" x14ac:dyDescent="0.25">
      <c r="A288" s="326">
        <v>2410</v>
      </c>
      <c r="B288" s="363" t="s">
        <v>402</v>
      </c>
      <c r="C288" s="364" t="s">
        <v>403</v>
      </c>
      <c r="D288" s="56"/>
      <c r="E288" s="449">
        <v>104</v>
      </c>
      <c r="F288" s="28">
        <v>104</v>
      </c>
      <c r="G288" s="57">
        <v>125</v>
      </c>
    </row>
    <row r="289" spans="1:7" ht="24.75" x14ac:dyDescent="0.25">
      <c r="A289" s="261">
        <v>2411</v>
      </c>
      <c r="B289" s="365" t="s">
        <v>404</v>
      </c>
      <c r="C289" s="366" t="s">
        <v>403</v>
      </c>
      <c r="D289" s="280">
        <v>115</v>
      </c>
      <c r="E289" s="370"/>
      <c r="F289" s="370"/>
      <c r="G289" s="371"/>
    </row>
    <row r="290" spans="1:7" ht="25.5" thickBot="1" x14ac:dyDescent="0.3">
      <c r="A290" s="367">
        <v>2412</v>
      </c>
      <c r="B290" s="356" t="s">
        <v>405</v>
      </c>
      <c r="C290" s="368" t="s">
        <v>403</v>
      </c>
      <c r="D290" s="79">
        <v>266</v>
      </c>
      <c r="E290" s="370"/>
      <c r="F290" s="370"/>
      <c r="G290" s="371"/>
    </row>
    <row r="291" spans="1:7" ht="15.75" thickBot="1" x14ac:dyDescent="0.3">
      <c r="A291" s="325">
        <v>25</v>
      </c>
      <c r="B291" s="374" t="s">
        <v>416</v>
      </c>
      <c r="C291" s="373"/>
      <c r="G291" s="471"/>
    </row>
    <row r="292" spans="1:7" ht="24.75" x14ac:dyDescent="0.25">
      <c r="A292" s="236">
        <v>2510</v>
      </c>
      <c r="B292" s="26" t="s">
        <v>260</v>
      </c>
      <c r="C292" s="27" t="s">
        <v>261</v>
      </c>
      <c r="D292" s="56"/>
      <c r="E292" s="449">
        <v>125</v>
      </c>
      <c r="F292" s="28">
        <v>125</v>
      </c>
      <c r="G292" s="57">
        <v>125</v>
      </c>
    </row>
    <row r="293" spans="1:7" ht="24.75" x14ac:dyDescent="0.25">
      <c r="A293" s="237">
        <v>2511</v>
      </c>
      <c r="B293" s="35" t="s">
        <v>262</v>
      </c>
      <c r="C293" s="36" t="s">
        <v>261</v>
      </c>
      <c r="D293" s="280">
        <v>115</v>
      </c>
      <c r="E293" s="370"/>
      <c r="F293" s="370"/>
      <c r="G293" s="371"/>
    </row>
    <row r="294" spans="1:7" ht="25.5" thickBot="1" x14ac:dyDescent="0.3">
      <c r="A294" s="238">
        <v>2513</v>
      </c>
      <c r="B294" s="44" t="s">
        <v>264</v>
      </c>
      <c r="C294" s="45" t="s">
        <v>261</v>
      </c>
      <c r="D294" s="79">
        <v>66</v>
      </c>
      <c r="E294" s="370"/>
      <c r="F294" s="370"/>
      <c r="G294" s="371"/>
    </row>
    <row r="295" spans="1:7" ht="24.75" x14ac:dyDescent="0.25">
      <c r="A295" s="236">
        <v>2520</v>
      </c>
      <c r="B295" s="26" t="s">
        <v>266</v>
      </c>
      <c r="C295" s="27" t="s">
        <v>261</v>
      </c>
      <c r="D295" s="56"/>
      <c r="E295" s="449">
        <v>252</v>
      </c>
      <c r="F295" s="28">
        <v>252</v>
      </c>
      <c r="G295" s="57">
        <v>252</v>
      </c>
    </row>
    <row r="296" spans="1:7" ht="24.75" x14ac:dyDescent="0.25">
      <c r="A296" s="237">
        <v>2521</v>
      </c>
      <c r="B296" s="35" t="s">
        <v>267</v>
      </c>
      <c r="C296" s="36" t="s">
        <v>261</v>
      </c>
      <c r="D296" s="280">
        <v>175</v>
      </c>
      <c r="E296" s="370"/>
      <c r="F296" s="370"/>
      <c r="G296" s="371"/>
    </row>
    <row r="297" spans="1:7" ht="25.5" thickBot="1" x14ac:dyDescent="0.3">
      <c r="A297" s="241">
        <v>2523</v>
      </c>
      <c r="B297" s="406" t="s">
        <v>269</v>
      </c>
      <c r="C297" s="407" t="s">
        <v>261</v>
      </c>
      <c r="D297" s="79">
        <v>102</v>
      </c>
      <c r="E297" s="370"/>
      <c r="F297" s="370"/>
      <c r="G297" s="371"/>
    </row>
    <row r="298" spans="1:7" ht="24.75" x14ac:dyDescent="0.25">
      <c r="A298" s="408" t="s">
        <v>194</v>
      </c>
      <c r="B298" s="307" t="s">
        <v>195</v>
      </c>
      <c r="C298" s="308" t="s">
        <v>196</v>
      </c>
      <c r="D298" s="388"/>
      <c r="E298" s="449">
        <v>38</v>
      </c>
      <c r="F298" s="28">
        <v>38</v>
      </c>
      <c r="G298" s="57">
        <v>46</v>
      </c>
    </row>
    <row r="299" spans="1:7" ht="15.75" thickBot="1" x14ac:dyDescent="0.3">
      <c r="A299" s="384" t="s">
        <v>434</v>
      </c>
      <c r="B299" s="409" t="s">
        <v>464</v>
      </c>
      <c r="C299" s="267" t="s">
        <v>199</v>
      </c>
      <c r="D299" s="410" t="s">
        <v>200</v>
      </c>
      <c r="E299" s="392"/>
      <c r="F299" s="392"/>
      <c r="G299" s="415"/>
    </row>
  </sheetData>
  <mergeCells count="33">
    <mergeCell ref="B23:G23"/>
    <mergeCell ref="E31:G31"/>
    <mergeCell ref="B6:E6"/>
    <mergeCell ref="F7:G7"/>
    <mergeCell ref="B8:F8"/>
    <mergeCell ref="B9:F9"/>
    <mergeCell ref="E15:G22"/>
    <mergeCell ref="A11:A13"/>
    <mergeCell ref="B11:B13"/>
    <mergeCell ref="C11:C13"/>
    <mergeCell ref="E11:G11"/>
    <mergeCell ref="E14:G14"/>
    <mergeCell ref="B285:G285"/>
    <mergeCell ref="B287:G287"/>
    <mergeCell ref="B250:G250"/>
    <mergeCell ref="B228:G228"/>
    <mergeCell ref="B234:G234"/>
    <mergeCell ref="B247:G247"/>
    <mergeCell ref="B275:G275"/>
    <mergeCell ref="B277:G277"/>
    <mergeCell ref="B252:G252"/>
    <mergeCell ref="B264:G264"/>
    <mergeCell ref="B43:G43"/>
    <mergeCell ref="B56:G56"/>
    <mergeCell ref="B74:G74"/>
    <mergeCell ref="B204:G204"/>
    <mergeCell ref="B114:G114"/>
    <mergeCell ref="B130:G130"/>
    <mergeCell ref="B198:G198"/>
    <mergeCell ref="E148:G148"/>
    <mergeCell ref="B182:G182"/>
    <mergeCell ref="B169:G169"/>
    <mergeCell ref="B111:G111"/>
  </mergeCells>
  <pageMargins left="0.7" right="0.7" top="0.75" bottom="0.75" header="0.3" footer="0.3"/>
  <pageSetup paperSize="9" scale="78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204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895350</xdr:colOff>
                <xdr:row>4</xdr:row>
                <xdr:rowOff>161925</xdr:rowOff>
              </to>
            </anchor>
          </objectPr>
        </oleObject>
      </mc:Choice>
      <mc:Fallback>
        <oleObject progId="Imaging.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545" t="s">
        <v>1</v>
      </c>
      <c r="P1" s="545"/>
      <c r="Q1" s="545"/>
      <c r="R1" s="545"/>
      <c r="S1" s="545"/>
      <c r="T1" s="545"/>
      <c r="U1" s="545"/>
    </row>
    <row r="2" spans="1:25" ht="23.25" x14ac:dyDescent="0.25">
      <c r="A2" s="507" t="s">
        <v>2</v>
      </c>
      <c r="B2" s="510" t="s">
        <v>3</v>
      </c>
      <c r="C2" s="510" t="s">
        <v>4</v>
      </c>
      <c r="D2" s="5" t="s">
        <v>5</v>
      </c>
      <c r="E2" s="513" t="s">
        <v>6</v>
      </c>
      <c r="F2" s="514"/>
      <c r="G2" s="515"/>
      <c r="H2" s="609" t="s">
        <v>7</v>
      </c>
      <c r="I2" s="610"/>
      <c r="J2" s="611"/>
      <c r="K2" s="612" t="s">
        <v>8</v>
      </c>
      <c r="L2" s="613"/>
      <c r="M2" s="613"/>
      <c r="N2" s="6" t="s">
        <v>5</v>
      </c>
      <c r="O2" s="614" t="s">
        <v>9</v>
      </c>
      <c r="P2" s="614"/>
      <c r="Q2" s="615"/>
      <c r="R2" s="6" t="s">
        <v>5</v>
      </c>
      <c r="S2" s="614" t="s">
        <v>10</v>
      </c>
      <c r="T2" s="614"/>
      <c r="U2" s="615"/>
      <c r="V2" s="5" t="s">
        <v>5</v>
      </c>
      <c r="W2" s="602" t="s">
        <v>11</v>
      </c>
      <c r="X2" s="602"/>
      <c r="Y2" s="603"/>
    </row>
    <row r="3" spans="1:25" x14ac:dyDescent="0.25">
      <c r="A3" s="508"/>
      <c r="B3" s="511"/>
      <c r="C3" s="511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509"/>
      <c r="B4" s="512"/>
      <c r="C4" s="512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516">
        <v>1</v>
      </c>
      <c r="F5" s="517"/>
      <c r="G5" s="518"/>
      <c r="N5" s="24"/>
      <c r="O5" s="321"/>
      <c r="P5" s="321"/>
      <c r="Q5" s="322"/>
      <c r="R5" s="550">
        <v>0.2</v>
      </c>
      <c r="S5" s="551"/>
      <c r="T5" s="551"/>
      <c r="U5" s="552"/>
      <c r="V5" s="550">
        <v>0.3</v>
      </c>
      <c r="W5" s="551"/>
      <c r="X5" s="551"/>
      <c r="Y5" s="552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604"/>
      <c r="F6" s="530"/>
      <c r="G6" s="531"/>
      <c r="N6" s="553" t="s">
        <v>23</v>
      </c>
      <c r="O6" s="554"/>
      <c r="P6" s="554"/>
      <c r="Q6" s="555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605"/>
      <c r="F7" s="532"/>
      <c r="G7" s="533"/>
      <c r="N7" s="556"/>
      <c r="O7" s="557"/>
      <c r="P7" s="557"/>
      <c r="Q7" s="558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605"/>
      <c r="F8" s="532"/>
      <c r="G8" s="533"/>
      <c r="I8" t="s">
        <v>28</v>
      </c>
      <c r="N8" s="556"/>
      <c r="O8" s="557"/>
      <c r="P8" s="557"/>
      <c r="Q8" s="558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605"/>
      <c r="F9" s="532"/>
      <c r="G9" s="533"/>
      <c r="N9" s="556"/>
      <c r="O9" s="557"/>
      <c r="P9" s="557"/>
      <c r="Q9" s="558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605"/>
      <c r="F10" s="532"/>
      <c r="G10" s="533"/>
      <c r="N10" s="556"/>
      <c r="O10" s="557"/>
      <c r="P10" s="557"/>
      <c r="Q10" s="558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0" t="e">
        <f>ROUND(#REF!*5.2%+#REF!/1,0)</f>
        <v>#REF!</v>
      </c>
      <c r="E11" s="606"/>
      <c r="F11" s="607"/>
      <c r="G11" s="608"/>
      <c r="N11" s="559"/>
      <c r="O11" s="560"/>
      <c r="P11" s="560"/>
      <c r="Q11" s="561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519" t="s">
        <v>36</v>
      </c>
      <c r="C12" s="520"/>
      <c r="D12" s="520"/>
      <c r="E12" s="520"/>
      <c r="F12" s="520"/>
      <c r="G12" s="521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0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517" t="s">
        <v>54</v>
      </c>
      <c r="F20" s="517"/>
      <c r="G20" s="518"/>
      <c r="N20" s="547"/>
      <c r="O20" s="548"/>
      <c r="P20" s="548"/>
      <c r="Q20" s="549"/>
      <c r="R20" s="589">
        <v>0.2</v>
      </c>
      <c r="S20" s="590"/>
      <c r="T20" s="590"/>
      <c r="U20" s="591"/>
      <c r="V20" s="589">
        <v>0.3</v>
      </c>
      <c r="W20" s="590"/>
      <c r="X20" s="590"/>
      <c r="Y20" s="591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553" t="s">
        <v>58</v>
      </c>
      <c r="O21" s="554"/>
      <c r="P21" s="554"/>
      <c r="Q21" s="555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556"/>
      <c r="O22" s="557"/>
      <c r="P22" s="557"/>
      <c r="Q22" s="558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556"/>
      <c r="O23" s="557"/>
      <c r="P23" s="557"/>
      <c r="Q23" s="558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0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556"/>
      <c r="O24" s="557"/>
      <c r="P24" s="557"/>
      <c r="Q24" s="558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556"/>
      <c r="O25" s="557"/>
      <c r="P25" s="557"/>
      <c r="Q25" s="558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556"/>
      <c r="O26" s="557"/>
      <c r="P26" s="557"/>
      <c r="Q26" s="558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556"/>
      <c r="O27" s="557"/>
      <c r="P27" s="557"/>
      <c r="Q27" s="558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0" t="e">
        <f>ROUND(#REF!*5.2%+#REF!/1,0)</f>
        <v>#REF!</v>
      </c>
      <c r="E28" s="93"/>
      <c r="F28" s="93"/>
      <c r="G28" s="94"/>
      <c r="N28" s="556"/>
      <c r="O28" s="557"/>
      <c r="P28" s="557"/>
      <c r="Q28" s="558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556"/>
      <c r="O29" s="557"/>
      <c r="P29" s="557"/>
      <c r="Q29" s="558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556"/>
      <c r="O30" s="557"/>
      <c r="P30" s="557"/>
      <c r="Q30" s="558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0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559"/>
      <c r="O31" s="560"/>
      <c r="P31" s="560"/>
      <c r="Q31" s="561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480" t="s">
        <v>81</v>
      </c>
      <c r="C32" s="481"/>
      <c r="D32" s="482"/>
      <c r="E32" s="482"/>
      <c r="F32" s="482"/>
      <c r="G32" s="483"/>
      <c r="N32" s="547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9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0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69" t="s">
        <v>411</v>
      </c>
      <c r="C44" s="127" t="s">
        <v>91</v>
      </c>
      <c r="D44" s="372"/>
      <c r="E44" s="280" t="e">
        <f>ROUND(#REF!*5.2%+#REF!/1,0)</f>
        <v>#REF!</v>
      </c>
      <c r="F44" s="280" t="e">
        <f>ROUND(#REF!*5.2%+#REF!/1,0)</f>
        <v>#REF!</v>
      </c>
      <c r="G44" s="280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599" t="s">
        <v>99</v>
      </c>
      <c r="C45" s="600"/>
      <c r="D45" s="600"/>
      <c r="E45" s="600"/>
      <c r="F45" s="600"/>
      <c r="G45" s="601"/>
      <c r="N45" s="547"/>
      <c r="O45" s="548"/>
      <c r="P45" s="548"/>
      <c r="Q45" s="549"/>
      <c r="R45" s="550">
        <v>0.2</v>
      </c>
      <c r="S45" s="551"/>
      <c r="T45" s="551"/>
      <c r="U45" s="552"/>
      <c r="V45" s="550">
        <v>0.3</v>
      </c>
      <c r="W45" s="551"/>
      <c r="X45" s="551"/>
      <c r="Y45" s="552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6">
        <v>62.099999999999994</v>
      </c>
      <c r="X50" s="186">
        <v>62.099999999999994</v>
      </c>
      <c r="Y50" s="186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0">
        <v>59.699999999999996</v>
      </c>
      <c r="W51" s="170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6">
        <v>116.1</v>
      </c>
      <c r="W52" s="186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6">
        <v>58.199999999999996</v>
      </c>
      <c r="W53" s="186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553" t="s">
        <v>118</v>
      </c>
      <c r="O54" s="554"/>
      <c r="P54" s="554"/>
      <c r="Q54" s="555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556"/>
      <c r="O55" s="557"/>
      <c r="P55" s="557"/>
      <c r="Q55" s="558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0" t="e">
        <f>ROUND(#REF!*5.2%+#REF!/1,0)</f>
        <v>#REF!</v>
      </c>
      <c r="E56" s="84"/>
      <c r="F56" s="84"/>
      <c r="G56" s="85"/>
      <c r="N56" s="556"/>
      <c r="O56" s="557"/>
      <c r="P56" s="557"/>
      <c r="Q56" s="558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556"/>
      <c r="O57" s="557"/>
      <c r="P57" s="557"/>
      <c r="Q57" s="558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556"/>
      <c r="O58" s="557"/>
      <c r="P58" s="557"/>
      <c r="Q58" s="558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0" t="e">
        <f>ROUND(#REF!*5.2%+#REF!/1,0)</f>
        <v>#REF!</v>
      </c>
      <c r="E59" s="84"/>
      <c r="F59" s="84"/>
      <c r="G59" s="85"/>
      <c r="N59" s="556"/>
      <c r="O59" s="557"/>
      <c r="P59" s="557"/>
      <c r="Q59" s="558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556"/>
      <c r="O60" s="557"/>
      <c r="P60" s="557"/>
      <c r="Q60" s="558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556"/>
      <c r="O61" s="557"/>
      <c r="P61" s="557"/>
      <c r="Q61" s="558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0" t="e">
        <f>ROUND(#REF!*5.2%+#REF!/1,0)</f>
        <v>#REF!</v>
      </c>
      <c r="E62" s="84"/>
      <c r="F62" s="84"/>
      <c r="G62" s="85"/>
      <c r="N62" s="559"/>
      <c r="O62" s="560"/>
      <c r="P62" s="560"/>
      <c r="Q62" s="561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487" t="s">
        <v>136</v>
      </c>
      <c r="C63" s="482"/>
      <c r="D63" s="482"/>
      <c r="E63" s="482"/>
      <c r="F63" s="482"/>
      <c r="G63" s="483"/>
      <c r="I63" s="152">
        <v>7.0000000000000007E-2</v>
      </c>
      <c r="N63" s="550">
        <v>7.0000000000000007E-2</v>
      </c>
      <c r="O63" s="551"/>
      <c r="P63" s="551"/>
      <c r="Q63" s="552"/>
      <c r="R63" s="550">
        <v>7.0000000000000007E-2</v>
      </c>
      <c r="S63" s="551"/>
      <c r="T63" s="551"/>
      <c r="U63" s="552"/>
      <c r="V63" s="589">
        <v>0.3</v>
      </c>
      <c r="W63" s="590"/>
      <c r="X63" s="590"/>
      <c r="Y63" s="591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0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2"/>
      <c r="S67" s="104">
        <v>40</v>
      </c>
      <c r="T67" s="104">
        <v>50</v>
      </c>
      <c r="U67" s="83">
        <v>75</v>
      </c>
      <c r="V67" s="162"/>
      <c r="W67" s="163" t="e">
        <f>E67*V63</f>
        <v>#REF!</v>
      </c>
      <c r="X67" s="164" t="e">
        <f>F67*V63</f>
        <v>#REF!</v>
      </c>
      <c r="Y67" s="165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0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6" t="s">
        <v>150</v>
      </c>
      <c r="B70" s="167" t="s">
        <v>151</v>
      </c>
      <c r="C70" s="168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69"/>
      <c r="O70" s="170">
        <v>135</v>
      </c>
      <c r="P70" s="170">
        <v>135</v>
      </c>
      <c r="Q70" s="171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5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0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0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2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6" t="s">
        <v>156</v>
      </c>
      <c r="B73" s="167" t="s">
        <v>157</v>
      </c>
      <c r="C73" s="168" t="s">
        <v>57</v>
      </c>
      <c r="D73" s="173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4"/>
      <c r="S73" s="104">
        <v>30</v>
      </c>
      <c r="T73" s="164">
        <v>30</v>
      </c>
      <c r="U73" s="165">
        <v>30</v>
      </c>
      <c r="V73" s="82"/>
      <c r="W73" s="104" t="e">
        <f>E73*V63</f>
        <v>#REF!</v>
      </c>
      <c r="X73" s="164" t="e">
        <f>F73*V63</f>
        <v>#REF!</v>
      </c>
      <c r="Y73" s="165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5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5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0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6">
        <v>5</v>
      </c>
      <c r="S76" s="107"/>
      <c r="T76" s="177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6" t="s">
        <v>164</v>
      </c>
      <c r="B77" s="167" t="s">
        <v>165</v>
      </c>
      <c r="C77" s="168" t="s">
        <v>57</v>
      </c>
      <c r="D77" s="178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4"/>
      <c r="S77" s="104">
        <v>45</v>
      </c>
      <c r="T77" s="164">
        <v>55</v>
      </c>
      <c r="U77" s="164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5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5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79">
        <v>5</v>
      </c>
      <c r="S80" s="97"/>
      <c r="T80" s="159"/>
      <c r="U80" s="98"/>
      <c r="V80" s="46" t="e">
        <f>D80*V63</f>
        <v>#REF!</v>
      </c>
      <c r="W80" s="107"/>
      <c r="X80" s="177"/>
      <c r="Y80" s="108"/>
    </row>
    <row r="81" spans="1:25" ht="24.75" x14ac:dyDescent="0.25">
      <c r="A81" s="166" t="s">
        <v>172</v>
      </c>
      <c r="B81" s="167" t="s">
        <v>173</v>
      </c>
      <c r="C81" s="180" t="s">
        <v>57</v>
      </c>
      <c r="D81" s="181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4" t="e">
        <f>F81*V63</f>
        <v>#REF!</v>
      </c>
      <c r="Y81" s="165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2"/>
      <c r="R82" s="46">
        <v>5</v>
      </c>
      <c r="S82" s="107"/>
      <c r="T82" s="107"/>
      <c r="U82" s="108"/>
      <c r="V82" s="46" t="e">
        <f>D82*V63</f>
        <v>#REF!</v>
      </c>
      <c r="W82" s="107"/>
      <c r="X82" s="177"/>
      <c r="Y82" s="108"/>
    </row>
    <row r="83" spans="1:25" ht="24.75" x14ac:dyDescent="0.25">
      <c r="A83" s="183" t="s">
        <v>176</v>
      </c>
      <c r="B83" s="184" t="s">
        <v>138</v>
      </c>
      <c r="C83" s="168" t="s">
        <v>145</v>
      </c>
      <c r="D83" s="181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5"/>
      <c r="O83" s="186">
        <v>15</v>
      </c>
      <c r="P83" s="186">
        <v>15</v>
      </c>
      <c r="Q83" s="187">
        <v>30</v>
      </c>
      <c r="R83" s="188"/>
      <c r="S83" s="186">
        <v>15</v>
      </c>
      <c r="T83" s="186">
        <v>15</v>
      </c>
      <c r="U83" s="189">
        <v>30</v>
      </c>
      <c r="V83" s="190"/>
      <c r="W83" s="186" t="e">
        <f>E83*V63/2</f>
        <v>#REF!</v>
      </c>
      <c r="X83" s="186" t="e">
        <f>F83*V63/2</f>
        <v>#REF!</v>
      </c>
      <c r="Y83" s="189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1"/>
      <c r="T86" s="192"/>
      <c r="U86" s="193"/>
      <c r="V86" s="46" t="e">
        <f>D86*V63/2</f>
        <v>#REF!</v>
      </c>
      <c r="W86" s="107"/>
      <c r="X86" s="107"/>
      <c r="Y86" s="108"/>
    </row>
    <row r="87" spans="1:25" ht="24.75" x14ac:dyDescent="0.25">
      <c r="A87" s="194" t="s">
        <v>181</v>
      </c>
      <c r="B87" s="195" t="s">
        <v>157</v>
      </c>
      <c r="C87" s="196" t="s">
        <v>145</v>
      </c>
      <c r="D87" s="181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0"/>
      <c r="S87" s="186">
        <v>10</v>
      </c>
      <c r="T87" s="186">
        <v>10</v>
      </c>
      <c r="U87" s="187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2"/>
      <c r="R90" s="46">
        <v>5</v>
      </c>
      <c r="S90" s="107"/>
      <c r="T90" s="107"/>
      <c r="U90" s="182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598" t="s">
        <v>186</v>
      </c>
      <c r="C91" s="491"/>
      <c r="D91" s="491"/>
      <c r="E91" s="491"/>
      <c r="F91" s="491"/>
      <c r="G91" s="492"/>
      <c r="N91" s="538"/>
      <c r="O91" s="539"/>
      <c r="P91" s="539"/>
      <c r="Q91" s="539"/>
      <c r="R91" s="539"/>
      <c r="S91" s="539"/>
      <c r="T91" s="539"/>
      <c r="U91" s="539"/>
      <c r="V91" s="539"/>
      <c r="W91" s="539"/>
      <c r="X91" s="539"/>
      <c r="Y91" s="540"/>
    </row>
    <row r="92" spans="1:25" ht="15.75" thickBot="1" x14ac:dyDescent="0.3">
      <c r="A92" s="197" t="s">
        <v>187</v>
      </c>
      <c r="B92" s="198" t="s">
        <v>188</v>
      </c>
      <c r="C92" s="199" t="s">
        <v>57</v>
      </c>
      <c r="D92" s="200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541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3"/>
    </row>
    <row r="93" spans="1:25" ht="15.75" thickBot="1" x14ac:dyDescent="0.3">
      <c r="A93" s="201" t="s">
        <v>189</v>
      </c>
      <c r="B93" s="202" t="s">
        <v>190</v>
      </c>
      <c r="C93" s="203" t="s">
        <v>191</v>
      </c>
      <c r="D93" s="204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544"/>
      <c r="O93" s="545"/>
      <c r="P93" s="545"/>
      <c r="Q93" s="545"/>
      <c r="R93" s="545"/>
      <c r="S93" s="545"/>
      <c r="T93" s="545"/>
      <c r="U93" s="545"/>
      <c r="V93" s="545"/>
      <c r="W93" s="545"/>
      <c r="X93" s="545"/>
      <c r="Y93" s="546"/>
    </row>
    <row r="94" spans="1:25" ht="15.75" thickBot="1" x14ac:dyDescent="0.3">
      <c r="A94" s="51" t="s">
        <v>192</v>
      </c>
      <c r="B94" s="488" t="s">
        <v>193</v>
      </c>
      <c r="C94" s="491"/>
      <c r="D94" s="491"/>
      <c r="E94" s="491"/>
      <c r="F94" s="491"/>
      <c r="G94" s="492"/>
      <c r="N94" s="550">
        <v>0.1</v>
      </c>
      <c r="O94" s="551"/>
      <c r="P94" s="551"/>
      <c r="Q94" s="552"/>
      <c r="R94" s="550">
        <v>0.2</v>
      </c>
      <c r="S94" s="551"/>
      <c r="T94" s="551"/>
      <c r="U94" s="552"/>
      <c r="V94" s="550">
        <v>0.3</v>
      </c>
      <c r="W94" s="551"/>
      <c r="X94" s="551"/>
      <c r="Y94" s="552"/>
    </row>
    <row r="95" spans="1:25" ht="24.75" x14ac:dyDescent="0.25">
      <c r="A95" s="205" t="s">
        <v>194</v>
      </c>
      <c r="B95" s="206" t="s">
        <v>195</v>
      </c>
      <c r="C95" s="207" t="s">
        <v>196</v>
      </c>
      <c r="D95" s="208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385">
        <v>5</v>
      </c>
      <c r="P95" s="385">
        <v>5</v>
      </c>
      <c r="Q95" s="385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09" t="s">
        <v>200</v>
      </c>
      <c r="E96" s="210"/>
      <c r="F96" s="211"/>
      <c r="G96" s="212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3" t="s">
        <v>202</v>
      </c>
      <c r="C97" s="36" t="s">
        <v>199</v>
      </c>
      <c r="D97" s="209" t="s">
        <v>200</v>
      </c>
      <c r="E97" s="214"/>
      <c r="F97" s="214"/>
      <c r="G97" s="212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3" t="s">
        <v>204</v>
      </c>
      <c r="C98" s="36" t="s">
        <v>199</v>
      </c>
      <c r="D98" s="209" t="s">
        <v>200</v>
      </c>
      <c r="E98" s="211"/>
      <c r="F98" s="211"/>
      <c r="G98" s="212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5" t="s">
        <v>206</v>
      </c>
      <c r="B99" s="216" t="s">
        <v>207</v>
      </c>
      <c r="C99" s="217" t="s">
        <v>199</v>
      </c>
      <c r="D99" s="209" t="s">
        <v>200</v>
      </c>
      <c r="E99" s="210"/>
      <c r="F99" s="210"/>
      <c r="G99" s="218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5" t="s">
        <v>208</v>
      </c>
      <c r="B100" s="216" t="s">
        <v>209</v>
      </c>
      <c r="C100" s="217" t="s">
        <v>199</v>
      </c>
      <c r="D100" s="209" t="s">
        <v>200</v>
      </c>
      <c r="E100" s="210"/>
      <c r="F100" s="210"/>
      <c r="G100" s="218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6" t="s">
        <v>211</v>
      </c>
      <c r="C101" s="217" t="s">
        <v>199</v>
      </c>
      <c r="D101" s="209" t="s">
        <v>200</v>
      </c>
      <c r="E101" s="210"/>
      <c r="F101" s="210"/>
      <c r="G101" s="218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19" t="s">
        <v>212</v>
      </c>
      <c r="B102" s="216" t="s">
        <v>213</v>
      </c>
      <c r="C102" s="217" t="s">
        <v>199</v>
      </c>
      <c r="D102" s="220" t="s">
        <v>200</v>
      </c>
      <c r="E102" s="210"/>
      <c r="F102" s="210"/>
      <c r="G102" s="218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1" t="s">
        <v>214</v>
      </c>
      <c r="B103" s="222" t="s">
        <v>215</v>
      </c>
      <c r="C103" s="223" t="s">
        <v>199</v>
      </c>
      <c r="D103" s="224" t="s">
        <v>200</v>
      </c>
      <c r="E103" s="210"/>
      <c r="F103" s="210"/>
      <c r="G103" s="218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5" t="s">
        <v>217</v>
      </c>
      <c r="C104" s="217" t="s">
        <v>199</v>
      </c>
      <c r="D104" s="209" t="s">
        <v>200</v>
      </c>
      <c r="E104" s="210"/>
      <c r="F104" s="210"/>
      <c r="G104" s="218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6" t="s">
        <v>218</v>
      </c>
      <c r="B105" s="227" t="s">
        <v>219</v>
      </c>
      <c r="C105" s="217" t="s">
        <v>199</v>
      </c>
      <c r="D105" s="209" t="s">
        <v>200</v>
      </c>
      <c r="E105" s="210"/>
      <c r="F105" s="210"/>
      <c r="G105" s="218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8" t="s">
        <v>220</v>
      </c>
      <c r="B106" s="229" t="s">
        <v>221</v>
      </c>
      <c r="C106" s="45" t="s">
        <v>199</v>
      </c>
      <c r="D106" s="230" t="s">
        <v>200</v>
      </c>
      <c r="E106" s="231"/>
      <c r="F106" s="231"/>
      <c r="G106" s="232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493" t="s">
        <v>223</v>
      </c>
      <c r="C107" s="494"/>
      <c r="D107" s="491"/>
      <c r="E107" s="491"/>
      <c r="F107" s="491"/>
      <c r="G107" s="492"/>
      <c r="N107" s="547"/>
      <c r="O107" s="548"/>
      <c r="P107" s="548"/>
      <c r="Q107" s="549"/>
      <c r="R107" s="550">
        <v>0.2</v>
      </c>
      <c r="S107" s="551"/>
      <c r="T107" s="551"/>
      <c r="U107" s="552"/>
      <c r="V107" s="550">
        <v>0.3</v>
      </c>
      <c r="W107" s="551"/>
      <c r="X107" s="551"/>
      <c r="Y107" s="552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553" t="s">
        <v>23</v>
      </c>
      <c r="O108" s="554"/>
      <c r="P108" s="554"/>
      <c r="Q108" s="555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556"/>
      <c r="O109" s="557"/>
      <c r="P109" s="557"/>
      <c r="Q109" s="558"/>
      <c r="R109" s="147">
        <v>10</v>
      </c>
      <c r="S109" s="90"/>
      <c r="T109" s="90"/>
      <c r="U109" s="233"/>
      <c r="V109" s="147">
        <v>13</v>
      </c>
      <c r="W109" s="150"/>
      <c r="X109" s="150"/>
      <c r="Y109" s="233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556"/>
      <c r="O110" s="557"/>
      <c r="P110" s="557"/>
      <c r="Q110" s="558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3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556"/>
      <c r="O111" s="557"/>
      <c r="P111" s="557"/>
      <c r="Q111" s="558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556"/>
      <c r="O112" s="557"/>
      <c r="P112" s="557"/>
      <c r="Q112" s="558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556"/>
      <c r="O113" s="557"/>
      <c r="P113" s="557"/>
      <c r="Q113" s="558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3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556"/>
      <c r="O114" s="557"/>
      <c r="P114" s="557"/>
      <c r="Q114" s="558"/>
      <c r="R114" s="38">
        <v>30</v>
      </c>
      <c r="S114" s="90"/>
      <c r="T114" s="150"/>
      <c r="U114" s="92"/>
      <c r="V114" s="38">
        <v>47</v>
      </c>
      <c r="W114" s="150"/>
      <c r="X114" s="150"/>
      <c r="Y114" s="233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556"/>
      <c r="O115" s="557"/>
      <c r="P115" s="557"/>
      <c r="Q115" s="558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556"/>
      <c r="O116" s="557"/>
      <c r="P116" s="557"/>
      <c r="Q116" s="558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556"/>
      <c r="O117" s="557"/>
      <c r="P117" s="557"/>
      <c r="Q117" s="558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556"/>
      <c r="O118" s="557"/>
      <c r="P118" s="557"/>
      <c r="Q118" s="558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556"/>
      <c r="O119" s="557"/>
      <c r="P119" s="557"/>
      <c r="Q119" s="558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556"/>
      <c r="O120" s="557"/>
      <c r="P120" s="557"/>
      <c r="Q120" s="558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556"/>
      <c r="O121" s="557"/>
      <c r="P121" s="557"/>
      <c r="Q121" s="558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556"/>
      <c r="O122" s="557"/>
      <c r="P122" s="557"/>
      <c r="Q122" s="558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556"/>
      <c r="O123" s="557"/>
      <c r="P123" s="557"/>
      <c r="Q123" s="558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559"/>
      <c r="O124" s="560"/>
      <c r="P124" s="560"/>
      <c r="Q124" s="561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4">
        <v>10</v>
      </c>
      <c r="B125" s="235" t="s">
        <v>258</v>
      </c>
      <c r="C125" s="271"/>
      <c r="D125" s="271"/>
      <c r="E125" s="496" t="s">
        <v>259</v>
      </c>
      <c r="F125" s="496"/>
      <c r="G125" s="497"/>
      <c r="N125" s="550">
        <v>0.2</v>
      </c>
      <c r="O125" s="551"/>
      <c r="P125" s="551"/>
      <c r="Q125" s="552"/>
      <c r="R125" s="550">
        <v>0.2</v>
      </c>
      <c r="S125" s="551"/>
      <c r="T125" s="551"/>
      <c r="U125" s="552"/>
      <c r="V125" s="550">
        <v>0.3</v>
      </c>
      <c r="W125" s="551"/>
      <c r="X125" s="551"/>
      <c r="Y125" s="552"/>
    </row>
    <row r="126" spans="1:25" ht="24.75" x14ac:dyDescent="0.25">
      <c r="A126" s="236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7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7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7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8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7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39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4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7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0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1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8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7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2">
        <v>1030</v>
      </c>
      <c r="B136" s="243" t="s">
        <v>271</v>
      </c>
      <c r="C136" s="244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5">
        <v>1031</v>
      </c>
      <c r="B137" s="246" t="s">
        <v>272</v>
      </c>
      <c r="C137" s="247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8">
        <v>1032</v>
      </c>
      <c r="B138" s="249" t="s">
        <v>273</v>
      </c>
      <c r="C138" s="250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1">
        <v>1033</v>
      </c>
      <c r="B139" s="252" t="s">
        <v>274</v>
      </c>
      <c r="C139" s="253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4">
        <v>1034</v>
      </c>
      <c r="B140" s="255" t="s">
        <v>275</v>
      </c>
      <c r="C140" s="256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7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4">
        <v>11</v>
      </c>
      <c r="B141" s="499" t="s">
        <v>276</v>
      </c>
      <c r="C141" s="500"/>
      <c r="D141" s="501"/>
      <c r="E141" s="501"/>
      <c r="F141" s="501"/>
      <c r="G141" s="502"/>
      <c r="N141" s="593"/>
      <c r="O141" s="594"/>
      <c r="P141" s="594"/>
      <c r="Q141" s="595"/>
      <c r="R141" s="550">
        <v>0.2</v>
      </c>
      <c r="S141" s="551"/>
      <c r="T141" s="551"/>
      <c r="U141" s="552"/>
      <c r="V141" s="550">
        <v>0.3</v>
      </c>
      <c r="W141" s="551"/>
      <c r="X141" s="551"/>
      <c r="Y141" s="552"/>
    </row>
    <row r="142" spans="1:25" ht="24.75" x14ac:dyDescent="0.25">
      <c r="A142" s="257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596" t="s">
        <v>23</v>
      </c>
      <c r="O142" s="597"/>
      <c r="P142" s="597"/>
      <c r="Q142" s="597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8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571"/>
      <c r="O143" s="557"/>
      <c r="P143" s="557"/>
      <c r="Q143" s="557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59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571"/>
      <c r="O144" s="557"/>
      <c r="P144" s="557"/>
      <c r="Q144" s="557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0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571"/>
      <c r="O145" s="557"/>
      <c r="P145" s="557"/>
      <c r="Q145" s="557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1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571"/>
      <c r="O146" s="557"/>
      <c r="P146" s="557"/>
      <c r="Q146" s="557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59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571"/>
      <c r="O147" s="557"/>
      <c r="P147" s="557"/>
      <c r="Q147" s="557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ht="24.75" x14ac:dyDescent="0.25">
      <c r="A148" s="260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571"/>
      <c r="O148" s="557"/>
      <c r="P148" s="557"/>
      <c r="Q148" s="557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2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571"/>
      <c r="O149" s="557"/>
      <c r="P149" s="557"/>
      <c r="Q149" s="557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59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571"/>
      <c r="O150" s="557"/>
      <c r="P150" s="557"/>
      <c r="Q150" s="557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ht="24.75" x14ac:dyDescent="0.25">
      <c r="A151" s="260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571"/>
      <c r="O151" s="557"/>
      <c r="P151" s="557"/>
      <c r="Q151" s="557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8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571"/>
      <c r="O152" s="557"/>
      <c r="P152" s="557"/>
      <c r="Q152" s="557"/>
      <c r="R152" s="38" t="e">
        <f>D152*R141</f>
        <v>#REF!</v>
      </c>
      <c r="S152" s="90"/>
      <c r="T152" s="150"/>
      <c r="U152" s="233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59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571"/>
      <c r="O153" s="557"/>
      <c r="P153" s="557"/>
      <c r="Q153" s="557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3">
        <v>12</v>
      </c>
      <c r="B154" s="488" t="s">
        <v>289</v>
      </c>
      <c r="C154" s="498"/>
      <c r="D154" s="491"/>
      <c r="E154" s="491"/>
      <c r="F154" s="491"/>
      <c r="G154" s="492"/>
      <c r="N154" s="547"/>
      <c r="O154" s="548"/>
      <c r="P154" s="548"/>
      <c r="Q154" s="549"/>
      <c r="R154" s="550">
        <v>0.2</v>
      </c>
      <c r="S154" s="551"/>
      <c r="T154" s="551"/>
      <c r="U154" s="552"/>
      <c r="V154" s="550">
        <v>0.3</v>
      </c>
      <c r="W154" s="551"/>
      <c r="X154" s="551"/>
      <c r="Y154" s="552"/>
    </row>
    <row r="155" spans="1:26" ht="24.75" x14ac:dyDescent="0.25">
      <c r="A155" s="236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571" t="s">
        <v>23</v>
      </c>
      <c r="O155" s="557"/>
      <c r="P155" s="557"/>
      <c r="Q155" s="557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4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571"/>
      <c r="O156" s="557"/>
      <c r="P156" s="557"/>
      <c r="Q156" s="557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8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571"/>
      <c r="O157" s="557"/>
      <c r="P157" s="557"/>
      <c r="Q157" s="557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39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571"/>
      <c r="O158" s="557"/>
      <c r="P158" s="557"/>
      <c r="Q158" s="557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4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571"/>
      <c r="O159" s="557"/>
      <c r="P159" s="557"/>
      <c r="Q159" s="557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8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571"/>
      <c r="O160" s="557"/>
      <c r="P160" s="557"/>
      <c r="Q160" s="557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39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571"/>
      <c r="O161" s="557"/>
      <c r="P161" s="557"/>
      <c r="Q161" s="557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4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571"/>
      <c r="O162" s="557"/>
      <c r="P162" s="557"/>
      <c r="Q162" s="557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8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571"/>
      <c r="O163" s="557"/>
      <c r="P163" s="557"/>
      <c r="Q163" s="557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39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571"/>
      <c r="O164" s="557"/>
      <c r="P164" s="557"/>
      <c r="Q164" s="557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4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571"/>
      <c r="O165" s="557"/>
      <c r="P165" s="557"/>
      <c r="Q165" s="557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8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571"/>
      <c r="O166" s="557"/>
      <c r="P166" s="557"/>
      <c r="Q166" s="557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3">
        <v>13</v>
      </c>
      <c r="B167" s="495" t="s">
        <v>302</v>
      </c>
      <c r="C167" s="491"/>
      <c r="D167" s="491"/>
      <c r="E167" s="491"/>
      <c r="F167" s="491"/>
      <c r="G167" s="492"/>
      <c r="N167" s="550">
        <v>0.1</v>
      </c>
      <c r="O167" s="551"/>
      <c r="P167" s="551"/>
      <c r="Q167" s="552"/>
      <c r="R167" s="550">
        <v>0.2</v>
      </c>
      <c r="S167" s="551"/>
      <c r="T167" s="551"/>
      <c r="U167" s="552"/>
      <c r="V167" s="550">
        <v>0.3</v>
      </c>
      <c r="W167" s="551"/>
      <c r="X167" s="551"/>
      <c r="Y167" s="552"/>
    </row>
    <row r="168" spans="1:25" ht="24.75" x14ac:dyDescent="0.25">
      <c r="A168" s="236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5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6">
        <v>1314</v>
      </c>
      <c r="B170" s="149" t="s">
        <v>306</v>
      </c>
      <c r="C170" s="267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7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8">
        <v>1320</v>
      </c>
      <c r="B171" s="269" t="s">
        <v>307</v>
      </c>
      <c r="C171" s="270" t="s">
        <v>304</v>
      </c>
      <c r="D171" s="181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6">
        <v>1324</v>
      </c>
      <c r="B172" s="149" t="s">
        <v>308</v>
      </c>
      <c r="C172" s="267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7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4">
        <v>14</v>
      </c>
      <c r="B173" s="488" t="s">
        <v>309</v>
      </c>
      <c r="C173" s="489"/>
      <c r="D173" s="489"/>
      <c r="E173" s="489"/>
      <c r="F173" s="489"/>
      <c r="G173" s="490"/>
      <c r="N173" s="550">
        <v>0.05</v>
      </c>
      <c r="O173" s="551"/>
      <c r="P173" s="551"/>
      <c r="Q173" s="568"/>
      <c r="R173" s="569">
        <v>0.1</v>
      </c>
      <c r="S173" s="551"/>
      <c r="T173" s="551"/>
      <c r="U173" s="568"/>
      <c r="V173" s="569">
        <v>0.15</v>
      </c>
      <c r="W173" s="551"/>
      <c r="X173" s="551"/>
      <c r="Y173" s="552"/>
    </row>
    <row r="174" spans="1:25" ht="24.75" x14ac:dyDescent="0.25">
      <c r="A174" s="236">
        <v>1410</v>
      </c>
      <c r="B174" s="102" t="s">
        <v>310</v>
      </c>
      <c r="C174" s="103" t="s">
        <v>311</v>
      </c>
      <c r="D174" s="208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2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3">
        <v>1420</v>
      </c>
      <c r="B175" s="167" t="s">
        <v>312</v>
      </c>
      <c r="C175" s="180" t="s">
        <v>313</v>
      </c>
      <c r="D175" s="211"/>
      <c r="E175" s="280" t="e">
        <f>ROUND(#REF!*5.2%+#REF!/1,0)</f>
        <v>#REF!</v>
      </c>
      <c r="F175" s="280" t="e">
        <f>ROUND(#REF!*5.2%+#REF!/1,0)</f>
        <v>#REF!</v>
      </c>
      <c r="G175" s="280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4"/>
      <c r="O175" s="175" t="e">
        <f>E175*N173</f>
        <v>#REF!</v>
      </c>
      <c r="P175" s="170" t="e">
        <f>F175*N173</f>
        <v>#REF!</v>
      </c>
      <c r="Q175" s="275" t="e">
        <f>G175*N173</f>
        <v>#REF!</v>
      </c>
      <c r="R175" s="38"/>
      <c r="S175" s="170">
        <v>110</v>
      </c>
      <c r="T175" s="170">
        <v>110</v>
      </c>
      <c r="U175" s="275">
        <v>110</v>
      </c>
      <c r="V175" s="38"/>
      <c r="W175" s="170" t="e">
        <f>E175*V173</f>
        <v>#REF!</v>
      </c>
      <c r="X175" s="170" t="e">
        <f>F175*V173</f>
        <v>#REF!</v>
      </c>
      <c r="Y175" s="275" t="e">
        <f>G175*V173</f>
        <v>#REF!</v>
      </c>
    </row>
    <row r="176" spans="1:25" ht="24.75" x14ac:dyDescent="0.25">
      <c r="A176" s="273">
        <v>1430</v>
      </c>
      <c r="B176" s="167" t="s">
        <v>314</v>
      </c>
      <c r="C176" s="180" t="s">
        <v>313</v>
      </c>
      <c r="D176" s="211"/>
      <c r="E176" s="280" t="e">
        <f>ROUND(#REF!*5.2%+#REF!/1,0)</f>
        <v>#REF!</v>
      </c>
      <c r="F176" s="280" t="e">
        <f>ROUND(#REF!*5.2%+#REF!/1,0)</f>
        <v>#REF!</v>
      </c>
      <c r="G176" s="280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4"/>
      <c r="O176" s="175">
        <v>75</v>
      </c>
      <c r="P176" s="170">
        <v>75</v>
      </c>
      <c r="Q176" s="275">
        <v>75</v>
      </c>
      <c r="R176" s="38"/>
      <c r="S176" s="170">
        <v>150</v>
      </c>
      <c r="T176" s="170">
        <v>150</v>
      </c>
      <c r="U176" s="275">
        <v>150</v>
      </c>
      <c r="V176" s="38"/>
      <c r="W176" s="170" t="e">
        <f>E176*V173</f>
        <v>#REF!</v>
      </c>
      <c r="X176" s="170" t="e">
        <f>F176*V173</f>
        <v>#REF!</v>
      </c>
      <c r="Y176" s="275" t="e">
        <f>G176*V173</f>
        <v>#REF!</v>
      </c>
    </row>
    <row r="177" spans="1:25" x14ac:dyDescent="0.25">
      <c r="A177" s="273">
        <v>1440</v>
      </c>
      <c r="B177" s="167" t="s">
        <v>315</v>
      </c>
      <c r="C177" s="180" t="s">
        <v>313</v>
      </c>
      <c r="D177" s="211"/>
      <c r="E177" s="280" t="e">
        <f>ROUND(#REF!*5.2%+#REF!/1,0)</f>
        <v>#REF!</v>
      </c>
      <c r="F177" s="280" t="e">
        <f>ROUND(#REF!*5.2%+#REF!/1,0)</f>
        <v>#REF!</v>
      </c>
      <c r="G177" s="280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4"/>
      <c r="O177" s="175">
        <v>125</v>
      </c>
      <c r="P177" s="170">
        <v>125</v>
      </c>
      <c r="Q177" s="275">
        <v>125</v>
      </c>
      <c r="R177" s="38"/>
      <c r="S177" s="170" t="e">
        <f>E177*R173</f>
        <v>#REF!</v>
      </c>
      <c r="T177" s="170" t="e">
        <f>F177*R173</f>
        <v>#REF!</v>
      </c>
      <c r="U177" s="275" t="e">
        <f>G177*R173</f>
        <v>#REF!</v>
      </c>
      <c r="V177" s="38"/>
      <c r="W177" s="170" t="e">
        <f>E177*V173</f>
        <v>#REF!</v>
      </c>
      <c r="X177" s="170" t="e">
        <f>F177*V173</f>
        <v>#REF!</v>
      </c>
      <c r="Y177" s="275" t="e">
        <f>G177*V173</f>
        <v>#REF!</v>
      </c>
    </row>
    <row r="178" spans="1:25" ht="24.75" x14ac:dyDescent="0.25">
      <c r="A178" s="276">
        <v>1450</v>
      </c>
      <c r="B178" s="277" t="s">
        <v>316</v>
      </c>
      <c r="C178" s="278" t="s">
        <v>317</v>
      </c>
      <c r="D178" s="279"/>
      <c r="E178" s="280" t="e">
        <f>ROUND(#REF!*5.2%+#REF!/1,0)</f>
        <v>#REF!</v>
      </c>
      <c r="F178" s="280" t="e">
        <f>ROUND(#REF!*5.2%+#REF!/1,0)</f>
        <v>#REF!</v>
      </c>
      <c r="G178" s="280" t="e">
        <f>ROUND(#REF!*5.2%+#REF!/1,0)</f>
        <v>#REF!</v>
      </c>
      <c r="N178" s="63"/>
      <c r="O178" s="175">
        <v>25</v>
      </c>
      <c r="P178" s="170">
        <v>25</v>
      </c>
      <c r="Q178" s="275">
        <v>25</v>
      </c>
      <c r="R178" s="281"/>
      <c r="S178" s="282">
        <v>55</v>
      </c>
      <c r="T178" s="282">
        <v>55</v>
      </c>
      <c r="U178" s="283">
        <v>55</v>
      </c>
      <c r="V178" s="284"/>
      <c r="W178" s="282" t="e">
        <f>E178*V173</f>
        <v>#REF!</v>
      </c>
      <c r="X178" s="282" t="e">
        <f>F178*V173</f>
        <v>#REF!</v>
      </c>
      <c r="Y178" s="283" t="e">
        <f>G178*V173</f>
        <v>#REF!</v>
      </c>
    </row>
    <row r="179" spans="1:25" ht="24.75" x14ac:dyDescent="0.25">
      <c r="A179" s="276">
        <v>1451</v>
      </c>
      <c r="B179" s="277" t="s">
        <v>318</v>
      </c>
      <c r="C179" s="278" t="s">
        <v>319</v>
      </c>
      <c r="D179" s="37" t="e">
        <f>ROUND(#REF!*5.2%+#REF!/1,0)</f>
        <v>#REF!</v>
      </c>
      <c r="E179" s="84"/>
      <c r="F179" s="84"/>
      <c r="G179" s="85"/>
      <c r="H179" s="285">
        <v>0</v>
      </c>
      <c r="I179" s="285">
        <v>0</v>
      </c>
      <c r="J179" s="285">
        <v>0</v>
      </c>
      <c r="K179" s="286">
        <v>0</v>
      </c>
      <c r="L179" s="286">
        <v>0</v>
      </c>
      <c r="M179" s="286">
        <v>0</v>
      </c>
      <c r="N179" s="287">
        <v>35</v>
      </c>
      <c r="O179" s="288"/>
      <c r="P179" s="289"/>
      <c r="Q179" s="290"/>
      <c r="R179" s="291">
        <v>70</v>
      </c>
      <c r="S179" s="289"/>
      <c r="T179" s="289"/>
      <c r="U179" s="290"/>
      <c r="V179" s="291" t="e">
        <f>D179*V173</f>
        <v>#REF!</v>
      </c>
      <c r="W179" s="289">
        <v>176</v>
      </c>
      <c r="X179" s="289">
        <v>176</v>
      </c>
      <c r="Y179" s="290">
        <v>176</v>
      </c>
    </row>
    <row r="180" spans="1:25" ht="24.75" x14ac:dyDescent="0.25">
      <c r="A180" s="276">
        <v>1452</v>
      </c>
      <c r="B180" s="277" t="s">
        <v>320</v>
      </c>
      <c r="C180" s="278" t="s">
        <v>319</v>
      </c>
      <c r="D180" s="37" t="e">
        <f>ROUND(#REF!*5.2%+#REF!/1,0)</f>
        <v>#REF!</v>
      </c>
      <c r="E180" s="84"/>
      <c r="F180" s="84"/>
      <c r="G180" s="85"/>
      <c r="N180" s="292">
        <v>50</v>
      </c>
      <c r="O180" s="288"/>
      <c r="P180" s="289"/>
      <c r="Q180" s="290"/>
      <c r="R180" s="284">
        <v>95</v>
      </c>
      <c r="S180" s="289"/>
      <c r="T180" s="289"/>
      <c r="U180" s="290"/>
      <c r="V180" s="284" t="e">
        <f>D180*V173</f>
        <v>#REF!</v>
      </c>
      <c r="W180" s="289">
        <v>211</v>
      </c>
      <c r="X180" s="293">
        <v>211</v>
      </c>
      <c r="Y180" s="294">
        <v>211</v>
      </c>
    </row>
    <row r="181" spans="1:25" ht="24.75" x14ac:dyDescent="0.25">
      <c r="A181" s="276">
        <v>1453</v>
      </c>
      <c r="B181" s="277" t="s">
        <v>321</v>
      </c>
      <c r="C181" s="278" t="s">
        <v>319</v>
      </c>
      <c r="D181" s="37" t="e">
        <f>ROUND(#REF!*5.2%+#REF!/1,0)</f>
        <v>#REF!</v>
      </c>
      <c r="E181" s="84"/>
      <c r="F181" s="84"/>
      <c r="G181" s="85"/>
      <c r="N181" s="292" t="e">
        <f>D181*N173</f>
        <v>#REF!</v>
      </c>
      <c r="O181" s="288"/>
      <c r="P181" s="289"/>
      <c r="Q181" s="290"/>
      <c r="R181" s="284" t="e">
        <f>D181*R173</f>
        <v>#REF!</v>
      </c>
      <c r="S181" s="289"/>
      <c r="T181" s="289"/>
      <c r="U181" s="290"/>
      <c r="V181" s="284" t="e">
        <f>D181*V173</f>
        <v>#REF!</v>
      </c>
      <c r="W181" s="289">
        <v>132</v>
      </c>
      <c r="X181" s="293">
        <v>132</v>
      </c>
      <c r="Y181" s="294">
        <v>132</v>
      </c>
    </row>
    <row r="182" spans="1:25" ht="24.75" x14ac:dyDescent="0.25">
      <c r="A182" s="276">
        <v>1454</v>
      </c>
      <c r="B182" s="277" t="s">
        <v>322</v>
      </c>
      <c r="C182" s="278" t="s">
        <v>323</v>
      </c>
      <c r="D182" s="280">
        <v>0</v>
      </c>
      <c r="E182" s="295"/>
      <c r="F182" s="295"/>
      <c r="G182" s="218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6">
        <v>1455</v>
      </c>
      <c r="B183" s="277" t="s">
        <v>324</v>
      </c>
      <c r="C183" s="278" t="s">
        <v>319</v>
      </c>
      <c r="D183" s="37" t="e">
        <f>ROUND(#REF!*5.2%+#REF!/1,0)</f>
        <v>#REF!</v>
      </c>
      <c r="E183" s="295"/>
      <c r="F183" s="295"/>
      <c r="G183" s="218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6">
        <v>1456</v>
      </c>
      <c r="B184" s="277" t="s">
        <v>325</v>
      </c>
      <c r="C184" s="278" t="s">
        <v>319</v>
      </c>
      <c r="D184" s="37" t="e">
        <f>ROUND(#REF!*5.2%+#REF!/1,0)</f>
        <v>#REF!</v>
      </c>
      <c r="E184" s="295"/>
      <c r="F184" s="295"/>
      <c r="G184" s="218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6">
        <v>1457</v>
      </c>
      <c r="B185" s="277" t="s">
        <v>326</v>
      </c>
      <c r="C185" s="278" t="s">
        <v>319</v>
      </c>
      <c r="D185" s="79" t="e">
        <f>ROUND(#REF!*5.2%+#REF!/1,0)</f>
        <v>#REF!</v>
      </c>
      <c r="E185" s="295"/>
      <c r="F185" s="295"/>
      <c r="G185" s="218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3">
        <v>1460</v>
      </c>
      <c r="B186" s="167" t="s">
        <v>327</v>
      </c>
      <c r="C186" s="180" t="s">
        <v>39</v>
      </c>
      <c r="D186" s="296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3">
        <v>1461</v>
      </c>
      <c r="B187" s="167" t="s">
        <v>328</v>
      </c>
      <c r="C187" s="180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3">
        <v>1462</v>
      </c>
      <c r="B188" s="167" t="s">
        <v>329</v>
      </c>
      <c r="C188" s="180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3">
        <v>1463</v>
      </c>
      <c r="B189" s="167" t="s">
        <v>330</v>
      </c>
      <c r="C189" s="180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3">
        <v>1464</v>
      </c>
      <c r="B190" s="167" t="s">
        <v>331</v>
      </c>
      <c r="C190" s="180" t="s">
        <v>39</v>
      </c>
      <c r="D190" s="280">
        <v>0</v>
      </c>
      <c r="E190" s="297"/>
      <c r="F190" s="297"/>
      <c r="G190" s="298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3">
        <v>1465</v>
      </c>
      <c r="B191" s="167" t="s">
        <v>332</v>
      </c>
      <c r="C191" s="180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3">
        <v>1466</v>
      </c>
      <c r="B192" s="167" t="s">
        <v>333</v>
      </c>
      <c r="C192" s="180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3"/>
      <c r="V192" s="38" t="e">
        <f>D192*V173</f>
        <v>#REF!</v>
      </c>
      <c r="W192" s="150">
        <v>30</v>
      </c>
      <c r="X192" s="150">
        <v>30</v>
      </c>
      <c r="Y192" s="233">
        <v>30</v>
      </c>
    </row>
    <row r="193" spans="1:25" ht="24.75" x14ac:dyDescent="0.25">
      <c r="A193" s="273">
        <v>1467</v>
      </c>
      <c r="B193" s="167" t="s">
        <v>334</v>
      </c>
      <c r="C193" s="180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3"/>
      <c r="V193" s="38" t="e">
        <f>D193*V173</f>
        <v>#REF!</v>
      </c>
      <c r="W193" s="150">
        <v>69</v>
      </c>
      <c r="X193" s="150">
        <v>69</v>
      </c>
      <c r="Y193" s="233">
        <v>69</v>
      </c>
    </row>
    <row r="194" spans="1:25" ht="24.75" x14ac:dyDescent="0.25">
      <c r="A194" s="276">
        <v>1470</v>
      </c>
      <c r="B194" s="277" t="s">
        <v>335</v>
      </c>
      <c r="C194" s="278" t="s">
        <v>336</v>
      </c>
      <c r="D194" s="299"/>
      <c r="E194" s="280" t="e">
        <f>ROUND(#REF!*5.2%+#REF!/1,0)</f>
        <v>#REF!</v>
      </c>
      <c r="F194" s="280" t="e">
        <f>ROUND(#REF!*5.2%+#REF!/1,0)</f>
        <v>#REF!</v>
      </c>
      <c r="G194" s="280" t="e">
        <f>ROUND(#REF!*5.2%+#REF!/1,0)</f>
        <v>#REF!</v>
      </c>
      <c r="N194" s="63"/>
      <c r="O194" s="175">
        <v>535</v>
      </c>
      <c r="P194" s="170">
        <v>535</v>
      </c>
      <c r="Q194" s="275">
        <v>535</v>
      </c>
      <c r="R194" s="147"/>
      <c r="S194" s="170" t="e">
        <f>F194*R173</f>
        <v>#REF!</v>
      </c>
      <c r="T194" s="170" t="e">
        <f>F194*R173</f>
        <v>#REF!</v>
      </c>
      <c r="U194" s="275" t="e">
        <f>G194*R173</f>
        <v>#REF!</v>
      </c>
      <c r="V194" s="38"/>
      <c r="W194" s="170" t="e">
        <f>E194*V173</f>
        <v>#REF!</v>
      </c>
      <c r="X194" s="170" t="e">
        <f>F194*V173</f>
        <v>#REF!</v>
      </c>
      <c r="Y194" s="275" t="e">
        <f>G194*V173</f>
        <v>#REF!</v>
      </c>
    </row>
    <row r="195" spans="1:25" ht="24.75" x14ac:dyDescent="0.25">
      <c r="A195" s="276">
        <v>1480</v>
      </c>
      <c r="B195" s="277" t="s">
        <v>337</v>
      </c>
      <c r="C195" s="278" t="s">
        <v>336</v>
      </c>
      <c r="D195" s="299"/>
      <c r="E195" s="280" t="e">
        <f>ROUND(#REF!*5.2%+#REF!/1,0)</f>
        <v>#REF!</v>
      </c>
      <c r="F195" s="280" t="e">
        <f>ROUND(#REF!*5.2%+#REF!/1,0)</f>
        <v>#REF!</v>
      </c>
      <c r="G195" s="280" t="e">
        <f>ROUND(#REF!*5.2%+#REF!/1,0)</f>
        <v>#REF!</v>
      </c>
      <c r="N195" s="63"/>
      <c r="O195" s="175" t="e">
        <f>E195*N173</f>
        <v>#REF!</v>
      </c>
      <c r="P195" s="170" t="e">
        <f>F195*N173</f>
        <v>#REF!</v>
      </c>
      <c r="Q195" s="275" t="e">
        <f>G195*N173</f>
        <v>#REF!</v>
      </c>
      <c r="R195" s="147"/>
      <c r="S195" s="170">
        <v>1180</v>
      </c>
      <c r="T195" s="170">
        <v>1180</v>
      </c>
      <c r="U195" s="275">
        <v>1180</v>
      </c>
      <c r="V195" s="38"/>
      <c r="W195" s="170" t="e">
        <f>E195*V173</f>
        <v>#REF!</v>
      </c>
      <c r="X195" s="170" t="e">
        <f>F195*V173</f>
        <v>#REF!</v>
      </c>
      <c r="Y195" s="275" t="e">
        <f>G195*V173</f>
        <v>#REF!</v>
      </c>
    </row>
    <row r="196" spans="1:25" ht="25.5" thickBot="1" x14ac:dyDescent="0.3">
      <c r="A196" s="300">
        <v>1490</v>
      </c>
      <c r="B196" s="301" t="s">
        <v>316</v>
      </c>
      <c r="C196" s="302" t="s">
        <v>338</v>
      </c>
      <c r="D196" s="303"/>
      <c r="E196" s="280" t="e">
        <f>ROUND(#REF!*5.2%+#REF!/1,0)</f>
        <v>#REF!</v>
      </c>
      <c r="F196" s="280" t="e">
        <f>ROUND(#REF!*5.2%+#REF!/1,0)</f>
        <v>#REF!</v>
      </c>
      <c r="G196" s="280" t="e">
        <f>ROUND(#REF!*5.2%+#REF!/1,0)</f>
        <v>#REF!</v>
      </c>
      <c r="N196" s="68"/>
      <c r="O196" s="176">
        <v>10</v>
      </c>
      <c r="P196" s="304">
        <v>10</v>
      </c>
      <c r="Q196" s="305">
        <v>10</v>
      </c>
      <c r="R196" s="144"/>
      <c r="S196" s="304">
        <v>25</v>
      </c>
      <c r="T196" s="304">
        <v>25</v>
      </c>
      <c r="U196" s="305">
        <v>25</v>
      </c>
      <c r="V196" s="46"/>
      <c r="W196" s="304" t="e">
        <f>E196*V173</f>
        <v>#REF!</v>
      </c>
      <c r="X196" s="304" t="e">
        <f>F196*V173</f>
        <v>#REF!</v>
      </c>
      <c r="Y196" s="305" t="e">
        <f>G196*V173</f>
        <v>#REF!</v>
      </c>
    </row>
    <row r="197" spans="1:25" ht="15.75" thickBot="1" x14ac:dyDescent="0.3">
      <c r="A197" s="263">
        <v>15</v>
      </c>
      <c r="B197" s="480" t="s">
        <v>339</v>
      </c>
      <c r="C197" s="482"/>
      <c r="D197" s="482"/>
      <c r="E197" s="482"/>
      <c r="F197" s="482"/>
      <c r="G197" s="483"/>
      <c r="N197" s="592"/>
      <c r="O197" s="548"/>
      <c r="P197" s="548"/>
      <c r="Q197" s="548"/>
      <c r="R197" s="550">
        <v>0.05</v>
      </c>
      <c r="S197" s="551"/>
      <c r="T197" s="551"/>
      <c r="U197" s="552"/>
      <c r="V197" s="550">
        <v>0.1</v>
      </c>
      <c r="W197" s="551"/>
      <c r="X197" s="551"/>
      <c r="Y197" s="552"/>
    </row>
    <row r="198" spans="1:25" ht="15" customHeight="1" x14ac:dyDescent="0.25">
      <c r="A198" s="306">
        <v>1510</v>
      </c>
      <c r="B198" s="307" t="s">
        <v>340</v>
      </c>
      <c r="C198" s="308" t="s">
        <v>199</v>
      </c>
      <c r="D198" s="309" t="s">
        <v>200</v>
      </c>
      <c r="E198" s="310"/>
      <c r="F198" s="310"/>
      <c r="G198" s="311"/>
      <c r="N198" s="553" t="s">
        <v>341</v>
      </c>
      <c r="O198" s="554"/>
      <c r="P198" s="554"/>
      <c r="Q198" s="555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4">
        <v>1520</v>
      </c>
      <c r="B199" s="35" t="s">
        <v>342</v>
      </c>
      <c r="C199" s="36" t="s">
        <v>199</v>
      </c>
      <c r="D199" s="312" t="s">
        <v>200</v>
      </c>
      <c r="E199" s="214"/>
      <c r="F199" s="214"/>
      <c r="G199" s="212"/>
      <c r="N199" s="556"/>
      <c r="O199" s="557"/>
      <c r="P199" s="557"/>
      <c r="Q199" s="558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0">
        <v>1530</v>
      </c>
      <c r="B200" s="313" t="s">
        <v>343</v>
      </c>
      <c r="C200" s="314" t="s">
        <v>199</v>
      </c>
      <c r="D200" s="315" t="s">
        <v>200</v>
      </c>
      <c r="E200" s="316"/>
      <c r="F200" s="316"/>
      <c r="G200" s="317"/>
      <c r="N200" s="556"/>
      <c r="O200" s="557"/>
      <c r="P200" s="557"/>
      <c r="Q200" s="558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8">
        <v>1540</v>
      </c>
      <c r="B201" s="142" t="s">
        <v>344</v>
      </c>
      <c r="C201" s="117" t="s">
        <v>199</v>
      </c>
      <c r="D201" s="319" t="s">
        <v>200</v>
      </c>
      <c r="E201" s="320"/>
      <c r="F201" s="320"/>
      <c r="G201" s="232"/>
      <c r="N201" s="559"/>
      <c r="O201" s="560"/>
      <c r="P201" s="560"/>
      <c r="Q201" s="561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3">
        <v>16</v>
      </c>
      <c r="B202" s="488" t="s">
        <v>345</v>
      </c>
      <c r="C202" s="505"/>
      <c r="D202" s="505"/>
      <c r="E202" s="505"/>
      <c r="F202" s="505"/>
      <c r="G202" s="506"/>
      <c r="N202" s="550"/>
      <c r="O202" s="551"/>
      <c r="P202" s="551"/>
      <c r="Q202" s="552"/>
      <c r="R202" s="550"/>
      <c r="S202" s="551"/>
      <c r="T202" s="551"/>
      <c r="U202" s="552"/>
      <c r="V202" s="550"/>
      <c r="W202" s="551"/>
      <c r="X202" s="551"/>
      <c r="Y202" s="552"/>
    </row>
    <row r="203" spans="1:25" ht="24.75" x14ac:dyDescent="0.25">
      <c r="A203" s="236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573"/>
      <c r="O203" s="574"/>
      <c r="P203" s="574"/>
      <c r="Q203" s="574"/>
      <c r="R203" s="574"/>
      <c r="S203" s="574"/>
      <c r="T203" s="574"/>
      <c r="U203" s="574"/>
      <c r="V203" s="574"/>
      <c r="W203" s="574"/>
      <c r="X203" s="574"/>
      <c r="Y203" s="575"/>
    </row>
    <row r="204" spans="1:25" ht="24.75" x14ac:dyDescent="0.25">
      <c r="A204" s="237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3">
        <v>0</v>
      </c>
      <c r="I204" s="323">
        <v>0</v>
      </c>
      <c r="J204" s="323">
        <v>0</v>
      </c>
      <c r="K204" s="323">
        <v>0</v>
      </c>
      <c r="L204" s="323">
        <v>0</v>
      </c>
      <c r="M204" s="323">
        <v>0</v>
      </c>
      <c r="N204" s="576"/>
      <c r="O204" s="577"/>
      <c r="P204" s="577"/>
      <c r="Q204" s="577"/>
      <c r="R204" s="577"/>
      <c r="S204" s="577"/>
      <c r="T204" s="577"/>
      <c r="U204" s="577"/>
      <c r="V204" s="577"/>
      <c r="W204" s="577"/>
      <c r="X204" s="577"/>
      <c r="Y204" s="578"/>
    </row>
    <row r="205" spans="1:25" ht="25.5" thickBot="1" x14ac:dyDescent="0.3">
      <c r="A205" s="238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576"/>
      <c r="O205" s="577"/>
      <c r="P205" s="577"/>
      <c r="Q205" s="577"/>
      <c r="R205" s="577"/>
      <c r="S205" s="577"/>
      <c r="T205" s="577"/>
      <c r="U205" s="577"/>
      <c r="V205" s="577"/>
      <c r="W205" s="577"/>
      <c r="X205" s="577"/>
      <c r="Y205" s="578"/>
    </row>
    <row r="206" spans="1:25" ht="24.75" x14ac:dyDescent="0.25">
      <c r="A206" s="260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576"/>
      <c r="O206" s="577"/>
      <c r="P206" s="577"/>
      <c r="Q206" s="577"/>
      <c r="R206" s="577"/>
      <c r="S206" s="577"/>
      <c r="T206" s="577"/>
      <c r="U206" s="577"/>
      <c r="V206" s="577"/>
      <c r="W206" s="577"/>
      <c r="X206" s="577"/>
      <c r="Y206" s="578"/>
    </row>
    <row r="207" spans="1:25" ht="24.75" x14ac:dyDescent="0.25">
      <c r="A207" s="240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576"/>
      <c r="O207" s="577"/>
      <c r="P207" s="577"/>
      <c r="Q207" s="577"/>
      <c r="R207" s="577"/>
      <c r="S207" s="577"/>
      <c r="T207" s="577"/>
      <c r="U207" s="577"/>
      <c r="V207" s="577"/>
      <c r="W207" s="577"/>
      <c r="X207" s="577"/>
      <c r="Y207" s="578"/>
    </row>
    <row r="208" spans="1:25" ht="25.5" thickBot="1" x14ac:dyDescent="0.3">
      <c r="A208" s="238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576"/>
      <c r="O208" s="577"/>
      <c r="P208" s="577"/>
      <c r="Q208" s="577"/>
      <c r="R208" s="577"/>
      <c r="S208" s="577"/>
      <c r="T208" s="577"/>
      <c r="U208" s="577"/>
      <c r="V208" s="577"/>
      <c r="W208" s="577"/>
      <c r="X208" s="577"/>
      <c r="Y208" s="578"/>
    </row>
    <row r="209" spans="1:25" ht="24.75" x14ac:dyDescent="0.25">
      <c r="A209" s="239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576"/>
      <c r="O209" s="577"/>
      <c r="P209" s="577"/>
      <c r="Q209" s="577"/>
      <c r="R209" s="577"/>
      <c r="S209" s="577"/>
      <c r="T209" s="577"/>
      <c r="U209" s="577"/>
      <c r="V209" s="577"/>
      <c r="W209" s="577"/>
      <c r="X209" s="577"/>
      <c r="Y209" s="578"/>
    </row>
    <row r="210" spans="1:25" ht="24.75" x14ac:dyDescent="0.25">
      <c r="A210" s="237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576"/>
      <c r="O210" s="577"/>
      <c r="P210" s="577"/>
      <c r="Q210" s="577"/>
      <c r="R210" s="577"/>
      <c r="S210" s="577"/>
      <c r="T210" s="577"/>
      <c r="U210" s="577"/>
      <c r="V210" s="577"/>
      <c r="W210" s="577"/>
      <c r="X210" s="577"/>
      <c r="Y210" s="578"/>
    </row>
    <row r="211" spans="1:25" ht="25.5" thickBot="1" x14ac:dyDescent="0.3">
      <c r="A211" s="238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576"/>
      <c r="O211" s="577"/>
      <c r="P211" s="577"/>
      <c r="Q211" s="577"/>
      <c r="R211" s="577"/>
      <c r="S211" s="577"/>
      <c r="T211" s="577"/>
      <c r="U211" s="577"/>
      <c r="V211" s="577"/>
      <c r="W211" s="577"/>
      <c r="X211" s="577"/>
      <c r="Y211" s="578"/>
    </row>
    <row r="212" spans="1:25" ht="24.75" x14ac:dyDescent="0.25">
      <c r="A212" s="260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576"/>
      <c r="O212" s="577"/>
      <c r="P212" s="577"/>
      <c r="Q212" s="577"/>
      <c r="R212" s="577"/>
      <c r="S212" s="577"/>
      <c r="T212" s="577"/>
      <c r="U212" s="577"/>
      <c r="V212" s="577"/>
      <c r="W212" s="577"/>
      <c r="X212" s="577"/>
      <c r="Y212" s="578"/>
    </row>
    <row r="213" spans="1:25" ht="24.75" x14ac:dyDescent="0.25">
      <c r="A213" s="237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576"/>
      <c r="O213" s="577"/>
      <c r="P213" s="577"/>
      <c r="Q213" s="577"/>
      <c r="R213" s="577"/>
      <c r="S213" s="577"/>
      <c r="T213" s="577"/>
      <c r="U213" s="577"/>
      <c r="V213" s="577"/>
      <c r="W213" s="577"/>
      <c r="X213" s="577"/>
      <c r="Y213" s="578"/>
    </row>
    <row r="214" spans="1:25" ht="25.5" thickBot="1" x14ac:dyDescent="0.3">
      <c r="A214" s="324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579"/>
      <c r="O214" s="580"/>
      <c r="P214" s="580"/>
      <c r="Q214" s="580"/>
      <c r="R214" s="580"/>
      <c r="S214" s="580"/>
      <c r="T214" s="580"/>
      <c r="U214" s="580"/>
      <c r="V214" s="580"/>
      <c r="W214" s="580"/>
      <c r="X214" s="580"/>
      <c r="Y214" s="581"/>
    </row>
    <row r="215" spans="1:25" s="4" customFormat="1" ht="15.75" thickBot="1" x14ac:dyDescent="0.3">
      <c r="A215" s="325">
        <v>17</v>
      </c>
      <c r="B215" s="495" t="s">
        <v>358</v>
      </c>
      <c r="C215" s="489"/>
      <c r="D215" s="489"/>
      <c r="E215" s="489"/>
      <c r="F215" s="489"/>
      <c r="G215" s="490"/>
      <c r="N215" s="582"/>
      <c r="O215" s="551"/>
      <c r="P215" s="551"/>
      <c r="Q215" s="552"/>
      <c r="R215" s="550">
        <v>0.2</v>
      </c>
      <c r="S215" s="551"/>
      <c r="T215" s="551"/>
      <c r="U215" s="552"/>
      <c r="V215" s="550">
        <v>0.3</v>
      </c>
      <c r="W215" s="551"/>
      <c r="X215" s="551"/>
      <c r="Y215" s="552"/>
    </row>
    <row r="216" spans="1:25" ht="24.75" x14ac:dyDescent="0.25">
      <c r="A216" s="326">
        <v>1700</v>
      </c>
      <c r="B216" s="327" t="s">
        <v>359</v>
      </c>
      <c r="C216" s="328" t="s">
        <v>360</v>
      </c>
      <c r="D216" s="208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583" t="s">
        <v>361</v>
      </c>
      <c r="O216" s="584"/>
      <c r="P216" s="584"/>
      <c r="Q216" s="585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59">
        <v>1710</v>
      </c>
      <c r="B217" s="116" t="s">
        <v>362</v>
      </c>
      <c r="C217" s="117" t="s">
        <v>200</v>
      </c>
      <c r="D217" s="329"/>
      <c r="E217" s="329"/>
      <c r="F217" s="329"/>
      <c r="G217" s="232"/>
      <c r="N217" s="586"/>
      <c r="O217" s="587"/>
      <c r="P217" s="587"/>
      <c r="Q217" s="588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0">
        <v>18</v>
      </c>
      <c r="B218" s="487" t="s">
        <v>363</v>
      </c>
      <c r="C218" s="482"/>
      <c r="D218" s="482"/>
      <c r="E218" s="482"/>
      <c r="F218" s="482"/>
      <c r="G218" s="483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59">
        <v>1800</v>
      </c>
      <c r="B219" s="116" t="s">
        <v>364</v>
      </c>
      <c r="C219" s="117" t="s">
        <v>199</v>
      </c>
      <c r="D219" s="230" t="s">
        <v>200</v>
      </c>
      <c r="E219" s="329"/>
      <c r="F219" s="329"/>
      <c r="G219" s="232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5">
        <v>19</v>
      </c>
      <c r="B220" s="487" t="s">
        <v>365</v>
      </c>
      <c r="C220" s="482"/>
      <c r="D220" s="482"/>
      <c r="E220" s="482"/>
      <c r="F220" s="482"/>
      <c r="G220" s="483"/>
      <c r="N220" s="550">
        <v>0.1</v>
      </c>
      <c r="O220" s="551"/>
      <c r="P220" s="551"/>
      <c r="Q220" s="552"/>
      <c r="R220" s="550">
        <v>0.2</v>
      </c>
      <c r="S220" s="551"/>
      <c r="T220" s="551"/>
      <c r="U220" s="552"/>
      <c r="V220" s="550">
        <v>0.3</v>
      </c>
      <c r="W220" s="551"/>
      <c r="X220" s="551"/>
      <c r="Y220" s="552"/>
    </row>
    <row r="221" spans="1:25" ht="15.75" thickBot="1" x14ac:dyDescent="0.3">
      <c r="A221" s="331">
        <v>1900</v>
      </c>
      <c r="B221" s="332" t="s">
        <v>366</v>
      </c>
      <c r="C221" s="333" t="s">
        <v>199</v>
      </c>
      <c r="D221" s="334"/>
      <c r="E221" s="334"/>
      <c r="F221" s="334"/>
      <c r="G221" s="311"/>
      <c r="N221" s="570" t="s">
        <v>23</v>
      </c>
      <c r="O221" s="554"/>
      <c r="P221" s="554"/>
      <c r="Q221" s="554"/>
      <c r="R221" s="335"/>
      <c r="S221" s="335"/>
      <c r="T221" s="335"/>
      <c r="U221" s="335"/>
      <c r="V221" s="335"/>
      <c r="W221" s="335"/>
      <c r="X221" s="335"/>
      <c r="Y221" s="335"/>
    </row>
    <row r="222" spans="1:25" x14ac:dyDescent="0.25">
      <c r="A222" s="260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571"/>
      <c r="O222" s="557"/>
      <c r="P222" s="557"/>
      <c r="Q222" s="557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59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571"/>
      <c r="O223" s="557"/>
      <c r="P223" s="557"/>
      <c r="Q223" s="557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0">
        <v>1920</v>
      </c>
      <c r="B224" s="110" t="s">
        <v>369</v>
      </c>
      <c r="C224" s="103" t="s">
        <v>22</v>
      </c>
      <c r="D224" s="336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571"/>
      <c r="O224" s="557"/>
      <c r="P224" s="557"/>
      <c r="Q224" s="557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59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571"/>
      <c r="O225" s="557"/>
      <c r="P225" s="557"/>
      <c r="Q225" s="557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0">
        <v>1930</v>
      </c>
      <c r="B226" s="110" t="s">
        <v>371</v>
      </c>
      <c r="C226" s="103" t="s">
        <v>22</v>
      </c>
      <c r="D226" s="336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571"/>
      <c r="O226" s="557"/>
      <c r="P226" s="557"/>
      <c r="Q226" s="557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59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571"/>
      <c r="O227" s="557"/>
      <c r="P227" s="557"/>
      <c r="Q227" s="557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0">
        <v>1940</v>
      </c>
      <c r="B228" s="110" t="s">
        <v>373</v>
      </c>
      <c r="C228" s="103" t="s">
        <v>22</v>
      </c>
      <c r="D228" s="336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571"/>
      <c r="O228" s="557"/>
      <c r="P228" s="557"/>
      <c r="Q228" s="557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59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571"/>
      <c r="O229" s="557"/>
      <c r="P229" s="557"/>
      <c r="Q229" s="557"/>
      <c r="R229" s="144">
        <v>610</v>
      </c>
      <c r="S229" s="105"/>
      <c r="T229" s="105"/>
      <c r="U229" s="106"/>
      <c r="V229" s="46" t="e">
        <f>D229*V220</f>
        <v>#REF!</v>
      </c>
      <c r="W229" s="304" t="e">
        <f>W228+V229</f>
        <v>#REF!</v>
      </c>
      <c r="X229" s="47">
        <v>1066</v>
      </c>
      <c r="Y229" s="48">
        <v>1066</v>
      </c>
    </row>
    <row r="230" spans="1:25" ht="24.75" x14ac:dyDescent="0.25">
      <c r="A230" s="337">
        <v>1950</v>
      </c>
      <c r="B230" s="338" t="s">
        <v>375</v>
      </c>
      <c r="C230" s="339" t="s">
        <v>22</v>
      </c>
      <c r="D230" s="336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571"/>
      <c r="O230" s="557"/>
      <c r="P230" s="557"/>
      <c r="Q230" s="557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0">
        <v>1952</v>
      </c>
      <c r="B231" s="341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572"/>
      <c r="O231" s="560"/>
      <c r="P231" s="560"/>
      <c r="Q231" s="560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2">
        <v>20</v>
      </c>
      <c r="B232" s="495" t="s">
        <v>377</v>
      </c>
      <c r="C232" s="491"/>
      <c r="D232" s="491"/>
      <c r="E232" s="491"/>
      <c r="F232" s="491"/>
      <c r="G232" s="492"/>
      <c r="N232" s="547"/>
      <c r="O232" s="548"/>
      <c r="P232" s="548"/>
      <c r="Q232" s="549"/>
      <c r="R232" s="550">
        <v>0.2</v>
      </c>
      <c r="S232" s="551"/>
      <c r="T232" s="551"/>
      <c r="U232" s="552"/>
      <c r="V232" s="550">
        <v>0.3</v>
      </c>
      <c r="W232" s="551"/>
      <c r="X232" s="551"/>
      <c r="Y232" s="552"/>
    </row>
    <row r="233" spans="1:25" ht="24.75" x14ac:dyDescent="0.25">
      <c r="A233" s="257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553" t="s">
        <v>23</v>
      </c>
      <c r="O233" s="554"/>
      <c r="P233" s="554"/>
      <c r="Q233" s="555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1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556"/>
      <c r="O234" s="557"/>
      <c r="P234" s="557"/>
      <c r="Q234" s="558"/>
      <c r="R234" s="38" t="e">
        <f>D234*R232</f>
        <v>#REF!</v>
      </c>
      <c r="S234" s="150"/>
      <c r="T234" s="150"/>
      <c r="U234" s="233"/>
      <c r="V234" s="38" t="e">
        <f>D234*V232</f>
        <v>#REF!</v>
      </c>
      <c r="W234" s="150">
        <v>56</v>
      </c>
      <c r="X234" s="150">
        <v>56</v>
      </c>
      <c r="Y234" s="233">
        <v>65</v>
      </c>
    </row>
    <row r="235" spans="1:25" ht="24.75" x14ac:dyDescent="0.25">
      <c r="A235" s="261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556"/>
      <c r="O235" s="557"/>
      <c r="P235" s="557"/>
      <c r="Q235" s="558"/>
      <c r="R235" s="38">
        <v>20</v>
      </c>
      <c r="S235" s="150"/>
      <c r="T235" s="150"/>
      <c r="U235" s="233"/>
      <c r="V235" s="38" t="e">
        <f>D235*V232</f>
        <v>#REF!</v>
      </c>
      <c r="W235" s="150">
        <v>70</v>
      </c>
      <c r="X235" s="150">
        <v>70</v>
      </c>
      <c r="Y235" s="233">
        <v>79</v>
      </c>
    </row>
    <row r="236" spans="1:25" ht="24.75" x14ac:dyDescent="0.25">
      <c r="A236" s="261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556"/>
      <c r="O236" s="557"/>
      <c r="P236" s="557"/>
      <c r="Q236" s="558"/>
      <c r="R236" s="38">
        <v>5</v>
      </c>
      <c r="S236" s="150"/>
      <c r="T236" s="150"/>
      <c r="U236" s="233"/>
      <c r="V236" s="38" t="e">
        <f>D236*V232</f>
        <v>#REF!</v>
      </c>
      <c r="W236" s="150">
        <v>50</v>
      </c>
      <c r="X236" s="150">
        <v>50</v>
      </c>
      <c r="Y236" s="233">
        <v>59</v>
      </c>
    </row>
    <row r="237" spans="1:25" ht="25.5" thickBot="1" x14ac:dyDescent="0.3">
      <c r="A237" s="259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556"/>
      <c r="O237" s="557"/>
      <c r="P237" s="557"/>
      <c r="Q237" s="558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0">
        <v>2020</v>
      </c>
      <c r="B238" s="110" t="s">
        <v>383</v>
      </c>
      <c r="C238" s="111" t="s">
        <v>22</v>
      </c>
      <c r="D238" s="181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556"/>
      <c r="O238" s="557"/>
      <c r="P238" s="557"/>
      <c r="Q238" s="558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1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556"/>
      <c r="O239" s="557"/>
      <c r="P239" s="557"/>
      <c r="Q239" s="558"/>
      <c r="R239" s="147">
        <v>15</v>
      </c>
      <c r="S239" s="150"/>
      <c r="T239" s="150"/>
      <c r="U239" s="233"/>
      <c r="V239" s="147">
        <v>22</v>
      </c>
      <c r="W239" s="150">
        <v>62</v>
      </c>
      <c r="X239" s="150">
        <v>62</v>
      </c>
      <c r="Y239" s="233">
        <v>71</v>
      </c>
    </row>
    <row r="240" spans="1:25" ht="24.75" x14ac:dyDescent="0.25">
      <c r="A240" s="261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556"/>
      <c r="O240" s="557"/>
      <c r="P240" s="557"/>
      <c r="Q240" s="558"/>
      <c r="R240" s="38">
        <v>25</v>
      </c>
      <c r="S240" s="150"/>
      <c r="T240" s="150"/>
      <c r="U240" s="233"/>
      <c r="V240" s="38" t="e">
        <f>D240*V232</f>
        <v>#REF!</v>
      </c>
      <c r="W240" s="150">
        <v>73</v>
      </c>
      <c r="X240" s="150">
        <v>73</v>
      </c>
      <c r="Y240" s="233">
        <v>82</v>
      </c>
    </row>
    <row r="241" spans="1:25" ht="24.75" x14ac:dyDescent="0.25">
      <c r="A241" s="261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556"/>
      <c r="O241" s="557"/>
      <c r="P241" s="557"/>
      <c r="Q241" s="558"/>
      <c r="R241" s="147">
        <v>10</v>
      </c>
      <c r="S241" s="150"/>
      <c r="T241" s="150"/>
      <c r="U241" s="233"/>
      <c r="V241" s="147">
        <v>13</v>
      </c>
      <c r="W241" s="150">
        <v>53</v>
      </c>
      <c r="X241" s="150">
        <v>53</v>
      </c>
      <c r="Y241" s="233">
        <v>62</v>
      </c>
    </row>
    <row r="242" spans="1:25" ht="25.5" thickBot="1" x14ac:dyDescent="0.3">
      <c r="A242" s="259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559"/>
      <c r="O242" s="560"/>
      <c r="P242" s="560"/>
      <c r="Q242" s="561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2">
        <v>21</v>
      </c>
      <c r="B243" s="487" t="s">
        <v>388</v>
      </c>
      <c r="C243" s="482"/>
      <c r="D243" s="482"/>
      <c r="E243" s="482"/>
      <c r="F243" s="482"/>
      <c r="G243" s="483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1">
        <v>2100</v>
      </c>
      <c r="B244" s="332" t="s">
        <v>388</v>
      </c>
      <c r="C244" s="333" t="s">
        <v>389</v>
      </c>
      <c r="D244" s="343" t="s">
        <v>200</v>
      </c>
      <c r="E244" s="344"/>
      <c r="F244" s="344"/>
      <c r="G244" s="345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6">
        <v>22</v>
      </c>
      <c r="B245" s="488" t="s">
        <v>390</v>
      </c>
      <c r="C245" s="491"/>
      <c r="D245" s="491"/>
      <c r="E245" s="491"/>
      <c r="F245" s="491"/>
      <c r="G245" s="492"/>
      <c r="N245" s="547"/>
      <c r="O245" s="548"/>
      <c r="P245" s="548"/>
      <c r="Q245" s="549"/>
      <c r="R245" s="550">
        <v>0.2</v>
      </c>
      <c r="S245" s="551"/>
      <c r="T245" s="551"/>
      <c r="U245" s="552"/>
      <c r="V245" s="550">
        <v>0.3</v>
      </c>
      <c r="W245" s="551"/>
      <c r="X245" s="551"/>
      <c r="Y245" s="552"/>
    </row>
    <row r="246" spans="1:25" ht="25.5" thickBot="1" x14ac:dyDescent="0.3">
      <c r="A246" s="347">
        <v>2200</v>
      </c>
      <c r="B246" s="348" t="s">
        <v>391</v>
      </c>
      <c r="C246" s="333" t="s">
        <v>67</v>
      </c>
      <c r="D246" s="349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553" t="s">
        <v>23</v>
      </c>
      <c r="O246" s="554"/>
      <c r="P246" s="554"/>
      <c r="Q246" s="555"/>
      <c r="R246" s="350"/>
      <c r="S246" s="351">
        <v>100</v>
      </c>
      <c r="T246" s="351">
        <v>100</v>
      </c>
      <c r="U246" s="352">
        <v>100</v>
      </c>
      <c r="V246" s="350"/>
      <c r="W246" s="351" t="e">
        <f>E246*V245</f>
        <v>#REF!</v>
      </c>
      <c r="X246" s="351" t="e">
        <f>F246*V245</f>
        <v>#REF!</v>
      </c>
      <c r="Y246" s="352" t="e">
        <f>G246*V245</f>
        <v>#REF!</v>
      </c>
    </row>
    <row r="247" spans="1:25" ht="24.75" x14ac:dyDescent="0.25">
      <c r="A247" s="353">
        <v>2210</v>
      </c>
      <c r="B247" s="354" t="s">
        <v>392</v>
      </c>
      <c r="C247" s="328" t="s">
        <v>67</v>
      </c>
      <c r="D247" s="181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556"/>
      <c r="O247" s="557"/>
      <c r="P247" s="557"/>
      <c r="Q247" s="558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5">
        <v>2211</v>
      </c>
      <c r="B248" s="213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556"/>
      <c r="O248" s="557"/>
      <c r="P248" s="557"/>
      <c r="Q248" s="558"/>
      <c r="R248" s="38">
        <v>125</v>
      </c>
      <c r="S248" s="90"/>
      <c r="T248" s="150"/>
      <c r="U248" s="233"/>
      <c r="V248" s="38" t="e">
        <f>D248*V245</f>
        <v>#REF!</v>
      </c>
      <c r="W248" s="150">
        <v>507</v>
      </c>
      <c r="X248" s="150">
        <v>507</v>
      </c>
      <c r="Y248" s="233">
        <v>507</v>
      </c>
    </row>
    <row r="249" spans="1:25" ht="25.5" thickBot="1" x14ac:dyDescent="0.3">
      <c r="A249" s="318">
        <v>2212</v>
      </c>
      <c r="B249" s="356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556"/>
      <c r="O249" s="557"/>
      <c r="P249" s="557"/>
      <c r="Q249" s="558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3">
        <v>2220</v>
      </c>
      <c r="B250" s="354" t="s">
        <v>395</v>
      </c>
      <c r="C250" s="328" t="s">
        <v>67</v>
      </c>
      <c r="D250" s="181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556"/>
      <c r="O250" s="557"/>
      <c r="P250" s="557"/>
      <c r="Q250" s="558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7">
        <v>2221</v>
      </c>
      <c r="B251" s="213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556"/>
      <c r="O251" s="557"/>
      <c r="P251" s="557"/>
      <c r="Q251" s="558"/>
      <c r="R251" s="147">
        <v>185</v>
      </c>
      <c r="S251" s="90"/>
      <c r="T251" s="150"/>
      <c r="U251" s="233"/>
      <c r="V251" s="38" t="e">
        <f>D251*V245</f>
        <v>#REF!</v>
      </c>
      <c r="W251" s="90">
        <v>693</v>
      </c>
      <c r="X251" s="150">
        <v>693</v>
      </c>
      <c r="Y251" s="233">
        <v>693</v>
      </c>
    </row>
    <row r="252" spans="1:25" ht="37.5" thickBot="1" x14ac:dyDescent="0.3">
      <c r="A252" s="318">
        <v>2222</v>
      </c>
      <c r="B252" s="213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559"/>
      <c r="O252" s="560"/>
      <c r="P252" s="560"/>
      <c r="Q252" s="561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5">
        <v>23</v>
      </c>
      <c r="B253" s="488" t="s">
        <v>398</v>
      </c>
      <c r="C253" s="498"/>
      <c r="D253" s="498"/>
      <c r="E253" s="498"/>
      <c r="F253" s="498"/>
      <c r="G253" s="504"/>
      <c r="N253" s="335"/>
      <c r="O253" s="358"/>
      <c r="P253" s="335"/>
      <c r="Q253" s="335"/>
      <c r="R253" s="335"/>
      <c r="S253" s="335"/>
      <c r="T253" s="335"/>
      <c r="U253" s="335"/>
      <c r="V253" s="119"/>
      <c r="W253" s="119"/>
      <c r="X253" s="119"/>
      <c r="Y253" s="119"/>
    </row>
    <row r="254" spans="1:25" ht="25.5" thickBot="1" x14ac:dyDescent="0.3">
      <c r="A254" s="331">
        <v>2300</v>
      </c>
      <c r="B254" s="348" t="s">
        <v>399</v>
      </c>
      <c r="C254" s="333" t="s">
        <v>199</v>
      </c>
      <c r="D254" s="343" t="s">
        <v>200</v>
      </c>
      <c r="E254" s="359"/>
      <c r="F254" s="359"/>
      <c r="G254" s="345"/>
      <c r="N254" s="562" t="s">
        <v>361</v>
      </c>
      <c r="O254" s="563"/>
      <c r="P254" s="563"/>
      <c r="Q254" s="564"/>
      <c r="R254" s="565" t="s">
        <v>400</v>
      </c>
      <c r="S254" s="566"/>
      <c r="T254" s="566"/>
      <c r="U254" s="567"/>
      <c r="V254" s="129"/>
      <c r="W254" s="128"/>
      <c r="X254" s="128"/>
      <c r="Y254" s="128"/>
    </row>
    <row r="255" spans="1:25" ht="15.75" thickBot="1" x14ac:dyDescent="0.3">
      <c r="A255" s="325">
        <v>24</v>
      </c>
      <c r="B255" s="488" t="s">
        <v>401</v>
      </c>
      <c r="C255" s="498"/>
      <c r="D255" s="498"/>
      <c r="E255" s="498"/>
      <c r="F255" s="498"/>
      <c r="G255" s="504"/>
      <c r="N255" s="360"/>
      <c r="O255" s="361"/>
      <c r="P255" s="361"/>
      <c r="Q255" s="362"/>
      <c r="R255" s="360"/>
      <c r="S255" s="361"/>
      <c r="T255" s="361"/>
      <c r="U255" s="362"/>
      <c r="V255" s="360"/>
      <c r="W255" s="361"/>
      <c r="X255" s="361"/>
      <c r="Y255" s="362"/>
    </row>
    <row r="256" spans="1:25" x14ac:dyDescent="0.25">
      <c r="A256" s="326">
        <v>2410</v>
      </c>
      <c r="B256" s="363" t="s">
        <v>402</v>
      </c>
      <c r="C256" s="364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538"/>
      <c r="O256" s="539"/>
      <c r="P256" s="539"/>
      <c r="Q256" s="539"/>
      <c r="R256" s="539"/>
      <c r="S256" s="539"/>
      <c r="T256" s="539"/>
      <c r="U256" s="539"/>
      <c r="V256" s="539"/>
      <c r="W256" s="539"/>
      <c r="X256" s="539"/>
      <c r="Y256" s="540"/>
    </row>
    <row r="257" spans="1:25" ht="24.75" x14ac:dyDescent="0.25">
      <c r="A257" s="261">
        <v>2411</v>
      </c>
      <c r="B257" s="365" t="s">
        <v>404</v>
      </c>
      <c r="C257" s="366" t="s">
        <v>403</v>
      </c>
      <c r="D257" s="37" t="e">
        <f>ROUND(#REF!*5.2%+#REF!/1,0)</f>
        <v>#REF!</v>
      </c>
      <c r="E257" s="84"/>
      <c r="F257" s="84"/>
      <c r="G257" s="85"/>
      <c r="N257" s="541"/>
      <c r="O257" s="542"/>
      <c r="P257" s="542"/>
      <c r="Q257" s="542"/>
      <c r="R257" s="542"/>
      <c r="S257" s="542"/>
      <c r="T257" s="542"/>
      <c r="U257" s="542"/>
      <c r="V257" s="542"/>
      <c r="W257" s="542"/>
      <c r="X257" s="542"/>
      <c r="Y257" s="543"/>
    </row>
    <row r="258" spans="1:25" ht="25.5" thickBot="1" x14ac:dyDescent="0.3">
      <c r="A258" s="367">
        <v>2412</v>
      </c>
      <c r="B258" s="356" t="s">
        <v>405</v>
      </c>
      <c r="C258" s="368" t="s">
        <v>403</v>
      </c>
      <c r="D258" s="79" t="e">
        <f>ROUND(#REF!*5.2%+#REF!/1,0)</f>
        <v>#REF!</v>
      </c>
      <c r="E258" s="84"/>
      <c r="F258" s="84"/>
      <c r="G258" s="85"/>
      <c r="N258" s="544"/>
      <c r="O258" s="545"/>
      <c r="P258" s="545"/>
      <c r="Q258" s="545"/>
      <c r="R258" s="545"/>
      <c r="S258" s="545"/>
      <c r="T258" s="545"/>
      <c r="U258" s="545"/>
      <c r="V258" s="545"/>
      <c r="W258" s="545"/>
      <c r="X258" s="545"/>
      <c r="Y258" s="546"/>
    </row>
    <row r="259" spans="1:25" ht="24.75" x14ac:dyDescent="0.25">
      <c r="A259" s="236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7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8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39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7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8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O1:U1"/>
    <mergeCell ref="A2:A4"/>
    <mergeCell ref="B2:B4"/>
    <mergeCell ref="C2:C4"/>
    <mergeCell ref="E2:G2"/>
    <mergeCell ref="H2:J2"/>
    <mergeCell ref="K2:M2"/>
    <mergeCell ref="O2:Q2"/>
    <mergeCell ref="S2:U2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ANNEXURE_A1_2020</vt:lpstr>
      <vt:lpstr>ROUNDED_R5</vt:lpstr>
      <vt:lpstr>ANNEXURE_A1_2020!Print_Area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2020-06-20T13:00:31Z</dcterms:modified>
</cp:coreProperties>
</file>