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19200" windowHeight="6300" firstSheet="1" activeTab="3"/>
  </bookViews>
  <sheets>
    <sheet name="ANNEXURE_A1_2021" sheetId="12" state="hidden" r:id="rId1"/>
    <sheet name="ANNEXURE_A1_2022" sheetId="14" r:id="rId2"/>
    <sheet name="ANNEXURE_A1_2023" sheetId="18" r:id="rId3"/>
    <sheet name="ANNEXURE_A1_2024" sheetId="20" r:id="rId4"/>
    <sheet name="ROUNDED_R5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<sst xmlns="http://schemas.openxmlformats.org/spreadsheetml/2006/main" count="3640" uniqueCount="519">
  <si>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</si>
  <si>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</si>
  <si>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</si>
  <si>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</si>
  <si>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</si>
  <si>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</si>
  <si>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</si>
  <si>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</si>
  <si>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</si>
  <si>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</si>
  <si>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</si>
  <si>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</si>
  <si>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</si>
  <si>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</si>
  <si>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</si>
  <si>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</si>
  <si>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</si>
  <si>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</si>
  <si>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</si>
  <si>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</si>
  <si>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</si>
  <si>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</si>
  <si>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</si>
  <si>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</si>
  <si>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</si>
  <si>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</si>
  <si>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</si>
  <si>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</si>
  <si>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</si>
  <si>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</si>
  <si>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</si>
  <si>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</si>
  <si>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</si>
  <si>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</si>
  <si>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</si>
  <si>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</si>
  <si>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</si>
  <si>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</si>
  <si>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</si>
  <si>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</si>
  <si>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</si>
  <si>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</si>
  <si>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</si>
  <si>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</si>
  <si>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</si>
  <si>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</si>
  <si>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</si>
  <si>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</si>
  <si>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</si>
  <si>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</si>
  <si>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</si>
  <si>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</si>
  <si>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</si>
  <si>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</si>
  <si>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</si>
  <si>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</si>
  <si>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</si>
  <si>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</si>
  <si>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</si>
  <si>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</si>
  <si>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</si>
  <si>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</si>
  <si>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</si>
  <si>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</si>
  <si>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</si>
  <si>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</si>
  <si>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</si>
  <si>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</si>
  <si>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</si>
  <si>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</si>
  <si>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</si>
  <si>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</si>
  <si>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</si>
  <si>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</si>
  <si>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</si>
  <si>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</si>
  <si>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</si>
  <si>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</si>
  <si>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</si>
  <si>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</si>
  <si>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</si>
  <si>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</si>
  <si>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</si>
  <si>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</si>
  <si>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</si>
  <si>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</si>
  <si>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</si>
  <si>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</si>
  <si>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</si>
  <si>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</si>
  <si>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</si>
  <si>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</si>
  <si>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</si>
  <si>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</si>
  <si>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</si>
  <si>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</si>
  <si>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</si>
  <si>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</si>
  <si>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</si>
  <si>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</si>
  <si>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</si>
  <si>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</si>
  <si>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</si>
  <si>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</si>
  <si>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</si>
  <si>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</si>
  <si>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</si>
  <si>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</si>
  <si>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</si>
  <si>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</si>
  <si>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</si>
  <si>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</si>
  <si>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</si>
  <si>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</si>
  <si>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</si>
  <si>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</si>
  <si>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</si>
  <si>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</si>
  <si>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</si>
  <si>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</si>
  <si>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</si>
  <si>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</si>
  <si>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</si>
  <si>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</si>
  <si>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</si>
  <si>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</si>
  <si>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</si>
  <si>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</si>
  <si>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</si>
  <si>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</si>
  <si>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</si>
  <si>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</si>
  <si>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</si>
  <si>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</si>
  <si>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</si>
  <si>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</si>
  <si>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</si>
  <si>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</si>
  <si>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</si>
  <si>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</si>
  <si>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</si>
  <si>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</si>
  <si>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</si>
  <si>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</si>
  <si>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</si>
  <si>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</si>
  <si>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</si>
  <si>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</si>
  <si>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</si>
  <si>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</si>
  <si>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</si>
  <si>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</si>
  <si>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</si>
  <si>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</si>
  <si>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</si>
  <si>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</si>
  <si>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</si>
  <si>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</si>
  <si>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</si>
  <si>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</si>
  <si>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</si>
  <si>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</si>
  <si>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</si>
  <si>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</si>
  <si>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</si>
  <si>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</si>
  <si>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</si>
  <si>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</si>
  <si>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</si>
  <si>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</si>
  <si>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</si>
  <si>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</si>
  <si>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</si>
  <si>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</si>
  <si>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</si>
  <si>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</si>
  <si>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</si>
  <si>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</si>
  <si>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</si>
  <si>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</si>
  <si>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</si>
  <si>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</si>
  <si>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</si>
  <si>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</si>
  <si>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</si>
  <si>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</si>
  <si>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</si>
  <si>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</si>
  <si>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</si>
  <si>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</si>
  <si>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</si>
  <si>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</si>
  <si>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</si>
  <si>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</si>
  <si>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</si>
  <si>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</si>
  <si>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</si>
  <si>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</si>
  <si>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</si>
  <si>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</si>
  <si>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</si>
  <si>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</si>
  <si>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</si>
  <si>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</si>
  <si>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</si>
  <si>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</si>
  <si>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</si>
  <si>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</si>
  <si>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</si>
  <si>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</si>
  <si>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</si>
  <si>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</si>
  <si>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</si>
  <si>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</si>
  <si>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</si>
  <si>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</si>
  <si>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</si>
  <si>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</si>
  <si>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</si>
  <si>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</si>
  <si>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</si>
  <si>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</si>
  <si>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</si>
  <si>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</si>
  <si>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</si>
  <si>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</si>
  <si>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</si>
  <si>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</si>
  <si>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</si>
  <si>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</si>
  <si>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</si>
  <si>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</si>
  <si>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</si>
  <si>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</si>
  <si>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</si>
  <si>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</si>
  <si>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</si>
  <si>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</si>
  <si>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</si>
  <si>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</si>
  <si>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</si>
  <si>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</si>
  <si>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</si>
  <si>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</si>
  <si>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</si>
  <si>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</si>
  <si>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</si>
  <si>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</si>
  <si>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</si>
  <si>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</si>
  <si>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</si>
  <si>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</si>
  <si>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</si>
  <si>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</si>
  <si>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</si>
  <si>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</si>
  <si>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</si>
  <si>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</si>
  <si>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</si>
  <si>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</si>
  <si>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</si>
  <si>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</si>
  <si>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</si>
  <si>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</si>
  <si>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</si>
  <si>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</si>
  <si>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</si>
  <si>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</si>
  <si>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</si>
  <si>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</si>
  <si>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</si>
  <si>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</si>
  <si>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</si>
  <si>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</si>
  <si>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</si>
  <si>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</si>
  <si>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</si>
  <si>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</si>
  <si>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</si>
  <si>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</si>
  <si>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</si>
  <si>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</si>
  <si>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</si>
  <si>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</si>
  <si>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</si>
  <si>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</si>
  <si>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</si>
  <si>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</si>
  <si>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</si>
  <si>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</si>
  <si>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</si>
  <si>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</si>
  <si>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</si>
  <si>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</si>
  <si>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</si>
  <si>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</si>
  <si>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</si>
  <si>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</si>
  <si>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</si>
  <si>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</si>
  <si>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</si>
  <si>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</si>
  <si>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</si>
  <si>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</si>
  <si>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</si>
  <si>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</si>
  <si>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</si>
  <si>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</si>
  <si>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</si>
  <si>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</si>
  <si>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</si>
  <si>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</si>
  <si>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</si>
  <si>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</si>
  <si>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</si>
  <si>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</si>
  <si>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</si>
  <si>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</si>
  <si>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</si>
  <si>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</si>
  <si>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</si>
  <si>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</si>
  <si>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</si>
  <si>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</si>
  <si>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</si>
  <si>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</si>
  <si>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</si>
  <si>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</si>
  <si>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</si>
  <si>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</si>
  <si>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</si>
  <si>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</si>
  <si>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</si>
  <si>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</si>
  <si>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</si>
  <si>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</si>
  <si>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</si>
  <si>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</si>
  <si>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</si>
  <si>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</si>
  <si>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</si>
  <si>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</si>
  <si>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</si>
  <si>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</si>
  <si>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</si>
  <si>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</si>
  <si>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</si>
  <si>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</si>
  <si>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</si>
  <si>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</si>
  <si>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</si>
  <si>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</si>
  <si>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</si>
  <si>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</si>
  <si>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</si>
  <si>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</si>
  <si>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</si>
  <si>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</si>
  <si>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</si>
  <si>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</si>
  <si>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</si>
  <si>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</si>
  <si>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</si>
  <si>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</si>
  <si>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</si>
  <si>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</si>
  <si>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</si>
  <si>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</si>
  <si>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</si>
  <si>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</si>
  <si>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</si>
  <si>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</si>
  <si>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</si>
  <si>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</si>
  <si>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</si>
  <si>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</si>
  <si>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</si>
  <si>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</si>
  <si>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</si>
  <si>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</si>
  <si>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</si>
  <si>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</si>
  <si>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</si>
  <si>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</si>
  <si>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</si>
  <si>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</si>
  <si>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</si>
  <si>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</si>
  <si>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</si>
  <si>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</si>
  <si>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</si>
  <si>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</si>
  <si>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</si>
  <si>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</si>
  <si>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</si>
  <si>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</si>
  <si>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</si>
  <si>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</si>
  <si>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</si>
  <si>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</si>
  <si>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</si>
  <si>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</si>
  <si>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</si>
  <si>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</si>
  <si>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</si>
  <si>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</si>
  <si>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</si>
  <si>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</si>
  <si>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</si>
  <si>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</si>
  <si>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</si>
  <si>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</si>
  <si>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</si>
  <si>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</si>
  <si>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</si>
  <si>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</si>
  <si>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</si>
  <si>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Natural Birth – Facility Fee</t>
  </si>
  <si>
    <t>12 hours</t>
  </si>
  <si>
    <t>Oral Care Cat A – General medical practitioner</t>
  </si>
  <si>
    <t>Oral Care Cat A – Specialist medical practitioner</t>
  </si>
  <si>
    <t>Oral Care Cat B – General medical practitioner</t>
  </si>
  <si>
    <t>Oral Health Cat B – Specialist medical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</si>
  <si>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</si>
  <si>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</si>
  <si>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</si>
  <si>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</si>
  <si>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</si>
  <si>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</si>
  <si>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Cosmetic Surgery Cat A – General medical practitioner</t>
  </si>
  <si>
    <t>Cosmetic Surgery Cat B – General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</si>
  <si>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</si>
  <si>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</si>
  <si>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</si>
  <si>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0837</t>
  </si>
  <si>
    <t>0431</t>
  </si>
  <si>
    <t>0432</t>
  </si>
  <si>
    <t xml:space="preserve">         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</si>
  <si>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</si>
  <si>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</si>
  <si>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</si>
  <si>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</si>
  <si>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</si>
  <si>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</si>
  <si>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</si>
  <si>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</si>
  <si>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</si>
  <si>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</si>
  <si>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</si>
  <si>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</si>
  <si>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</si>
  <si>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</si>
  <si>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</si>
  <si>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</si>
  <si>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</si>
  <si>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</si>
  <si>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</si>
  <si>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</si>
  <si>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</si>
  <si>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Pharmaceutical – Chronic IP</t>
  </si>
  <si>
    <t>Pharmaceutical – Repeat scripts</t>
  </si>
  <si>
    <t>0836</t>
  </si>
  <si>
    <t>0835</t>
  </si>
  <si>
    <t>Pharmaceutical Flat Fee - Travel Medicines</t>
  </si>
  <si>
    <t>Pharmaceutical  - Travel Medicine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</si>
  <si>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</si>
  <si>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</si>
  <si>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</si>
  <si>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</si>
  <si>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>Positron Emission Tomography (PET) Cat E - Specialist medical practitioner</t>
  </si>
  <si>
    <t xml:space="preserve">Nuclear Medicine Cat D - Specialist medical practitioner </t>
  </si>
  <si>
    <t>Cosmetic Surgery Cat B –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</si>
  <si>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</si>
  <si>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</si>
  <si>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</si>
  <si>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</si>
  <si>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</si>
  <si>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</si>
  <si>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</si>
  <si>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</si>
  <si>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</si>
  <si>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</si>
  <si>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0141</t>
  </si>
  <si>
    <t>0142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</si>
  <si>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</si>
  <si>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</si>
  <si>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</si>
  <si>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</si>
  <si>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</si>
  <si>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</si>
  <si>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</si>
  <si>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</si>
  <si>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</si>
  <si>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</si>
  <si>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</si>
  <si>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Annexure A1</t>
  </si>
  <si>
    <t>Anaesthetics Cat D – General medical practitioner</t>
  </si>
  <si>
    <t>Anaesthetics Cat D – Specialist medical practitioner</t>
  </si>
  <si>
    <t>UNIFORM PATIENT FEE SCHEDULE 2021</t>
  </si>
  <si>
    <t>APPROVED UPFS 2021 FEE SCHEDULE FOR FULL PAYING USERS</t>
  </si>
  <si>
    <t>EFFECTIVE 01 APRIL 2021</t>
  </si>
  <si>
    <t xml:space="preserve">Autopsies </t>
  </si>
  <si>
    <t>Cosmetic Surgery</t>
  </si>
  <si>
    <t>Administration fee Covid-19 vaccine</t>
  </si>
  <si>
    <t>Per dose</t>
  </si>
  <si>
    <t>UNIFORM PATIENT FEE SCHEDULE 2022</t>
  </si>
  <si>
    <t>APPROVED UPFS 2022 FEE SCHEDULE FOR FULL PAYING USERS</t>
  </si>
  <si>
    <t>EFFECTIVE 01 APRIL 2022</t>
  </si>
  <si>
    <t>5.1% Increment</t>
  </si>
  <si>
    <t>TARIFFS UPFS 2023</t>
  </si>
  <si>
    <t>APPROVED UPFS 2023 FEE SCHEDULE FOR FULL PAYING USERS</t>
  </si>
  <si>
    <t>EFFECTIVE 01 APRIL 2023</t>
  </si>
  <si>
    <t>UNIFORM PATIENT FEE SCHEDULE 2023</t>
  </si>
  <si>
    <t>12 hours</t>
  </si>
  <si>
    <t>UNIFORM PATIENT FEE SCHEDULE 2024</t>
  </si>
  <si>
    <t>APPROVED UPFS 2024 FEE SCHEDULE FOR FULL PAYING USERS</t>
  </si>
  <si>
    <t>EFFECTIVE 01 APRIL 2024</t>
  </si>
  <si>
    <t>TARIFFS UPFS 2024</t>
  </si>
  <si>
    <t>4.9% 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</si>
</sst>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3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9" fontId="0" fillId="0" borderId="0" xfId="0" applyNumberFormat="1"/>
    <xf numFmtId="1" fontId="0" fillId="0" borderId="49" xfId="0" applyNumberFormat="1" applyBorder="1"/>
    <xf numFmtId="0" fontId="1" fillId="0" borderId="40" xfId="0" applyFont="1" applyBorder="1"/>
    <xf numFmtId="0" fontId="1" fillId="0" borderId="36" xfId="0" applyFont="1" applyBorder="1"/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4" fillId="0" borderId="24" xfId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3" fillId="0" borderId="29" xfId="1" applyFont="1" applyBorder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2" fillId="0" borderId="10" xfId="1" applyBorder="1"/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Border="1" applyAlignment="1">
      <alignment horizontal="center"/>
    </xf>
    <xf numFmtId="0" fontId="2" fillId="0" borderId="24" xfId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0" fillId="0" borderId="12" xfId="0" applyBorder="1"/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Font="1" applyBorder="1" applyAlignment="1">
      <alignment horizontal="center" wrapText="1"/>
    </xf>
    <xf numFmtId="0" fontId="0" fillId="0" borderId="32" xfId="0" applyBorder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Border="1" applyAlignment="1">
      <alignment horizontal="right" wrapText="1"/>
    </xf>
    <xf numFmtId="1" fontId="13" fillId="0" borderId="15" xfId="0" applyNumberFormat="1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Border="1" applyAlignment="1">
      <alignment horizontal="center" wrapText="1"/>
    </xf>
    <xf numFmtId="0" fontId="23" fillId="0" borderId="18" xfId="0" applyFont="1" applyBorder="1" applyAlignment="1">
      <alignment horizontal="right" wrapText="1"/>
    </xf>
    <xf numFmtId="0" fontId="24" fillId="0" borderId="24" xfId="0" applyFont="1" applyBorder="1" applyAlignment="1">
      <alignment horizontal="center" wrapText="1"/>
    </xf>
    <xf numFmtId="0" fontId="23" fillId="0" borderId="24" xfId="0" applyFont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Border="1" applyAlignment="1">
      <alignment wrapText="1"/>
    </xf>
    <xf numFmtId="0" fontId="2" fillId="0" borderId="1" xfId="1" applyBorder="1" applyAlignment="1">
      <alignment horizontal="center"/>
    </xf>
    <xf numFmtId="0" fontId="17" fillId="0" borderId="18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1" fontId="13" fillId="0" borderId="24" xfId="0" applyNumberFormat="1" applyFont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Border="1" applyAlignment="1">
      <alignment horizontal="right" wrapText="1"/>
    </xf>
    <xf numFmtId="0" fontId="24" fillId="0" borderId="54" xfId="0" applyFont="1" applyBorder="1" applyAlignment="1">
      <alignment horizontal="center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23" fillId="0" borderId="58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23" fillId="0" borderId="22" xfId="0" applyFont="1" applyBorder="1" applyAlignment="1">
      <alignment horizontal="right" wrapText="1"/>
    </xf>
    <xf numFmtId="0" fontId="12" fillId="0" borderId="18" xfId="1" applyFont="1" applyBorder="1" applyAlignment="1">
      <alignment horizontal="right" wrapText="1"/>
    </xf>
    <xf numFmtId="0" fontId="2" fillId="0" borderId="18" xfId="1" applyBorder="1" applyAlignment="1">
      <alignment horizontal="center"/>
    </xf>
    <xf numFmtId="0" fontId="2" fillId="0" borderId="18" xfId="1" applyBorder="1"/>
    <xf numFmtId="0" fontId="17" fillId="0" borderId="23" xfId="1" applyFont="1" applyBorder="1" applyAlignment="1">
      <alignment horizontal="center" wrapText="1"/>
    </xf>
    <xf numFmtId="0" fontId="15" fillId="0" borderId="20" xfId="1" applyFont="1" applyBorder="1" applyAlignment="1">
      <alignment wrapText="1"/>
    </xf>
    <xf numFmtId="0" fontId="6" fillId="0" borderId="40" xfId="1" applyFont="1" applyBorder="1" applyAlignment="1">
      <alignment horizontal="right" wrapText="1"/>
    </xf>
    <xf numFmtId="0" fontId="12" fillId="0" borderId="24" xfId="1" applyFont="1" applyBorder="1" applyAlignment="1">
      <alignment wrapText="1"/>
    </xf>
    <xf numFmtId="0" fontId="12" fillId="0" borderId="24" xfId="1" applyFont="1" applyBorder="1" applyAlignment="1">
      <alignment horizontal="center" wrapText="1"/>
    </xf>
    <xf numFmtId="1" fontId="13" fillId="0" borderId="54" xfId="0" applyNumberFormat="1" applyFont="1" applyBorder="1" applyAlignment="1">
      <alignment horizontal="right" wrapText="1"/>
    </xf>
    <xf numFmtId="1" fontId="13" fillId="0" borderId="58" xfId="0" applyNumberFormat="1" applyFont="1" applyBorder="1" applyAlignment="1">
      <alignment horizontal="right" wrapText="1"/>
    </xf>
    <xf numFmtId="1" fontId="13" fillId="0" borderId="14" xfId="0" applyNumberFormat="1" applyFont="1" applyBorder="1" applyAlignment="1">
      <alignment horizontal="right" wrapText="1"/>
    </xf>
    <xf numFmtId="1" fontId="13" fillId="0" borderId="49" xfId="0" applyNumberFormat="1" applyFont="1" applyBorder="1" applyAlignment="1">
      <alignment horizontal="right" wrapText="1"/>
    </xf>
    <xf numFmtId="1" fontId="13" fillId="0" borderId="51" xfId="0" applyNumberFormat="1" applyFont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25" fillId="0" borderId="0" xfId="0" applyFont="1"/>
    <xf numFmtId="0" fontId="17" fillId="0" borderId="17" xfId="1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49" fontId="8" fillId="0" borderId="54" xfId="1" applyNumberFormat="1" applyFont="1" applyBorder="1" applyAlignment="1">
      <alignment horizontal="right" wrapText="1"/>
    </xf>
    <xf numFmtId="49" fontId="8" fillId="0" borderId="18" xfId="1" applyNumberFormat="1" applyFont="1" applyBorder="1" applyAlignment="1">
      <alignment horizontal="right" wrapText="1"/>
    </xf>
    <xf numFmtId="49" fontId="8" fillId="0" borderId="24" xfId="1" applyNumberFormat="1" applyFont="1" applyBorder="1" applyAlignment="1">
      <alignment horizontal="right" wrapText="1"/>
    </xf>
    <xf numFmtId="0" fontId="0" fillId="0" borderId="42" xfId="0" applyBorder="1"/>
    <xf numFmtId="49" fontId="9" fillId="0" borderId="16" xfId="0" applyNumberFormat="1" applyFont="1" applyBorder="1" applyAlignment="1">
      <alignment horizontal="right" wrapText="1"/>
    </xf>
    <xf numFmtId="0" fontId="17" fillId="0" borderId="70" xfId="0" applyFont="1" applyBorder="1" applyAlignment="1">
      <alignment wrapText="1"/>
    </xf>
    <xf numFmtId="49" fontId="9" fillId="0" borderId="40" xfId="0" applyNumberFormat="1" applyFont="1" applyBorder="1" applyAlignment="1">
      <alignment horizontal="right" wrapText="1"/>
    </xf>
    <xf numFmtId="0" fontId="17" fillId="0" borderId="69" xfId="0" applyFont="1" applyBorder="1" applyAlignment="1">
      <alignment wrapText="1"/>
    </xf>
    <xf numFmtId="49" fontId="9" fillId="0" borderId="19" xfId="0" applyNumberFormat="1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9" fillId="0" borderId="2" xfId="1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1" fontId="13" fillId="0" borderId="21" xfId="0" applyNumberFormat="1" applyFont="1" applyBorder="1" applyAlignment="1">
      <alignment horizontal="right" wrapText="1"/>
    </xf>
    <xf numFmtId="1" fontId="13" fillId="0" borderId="20" xfId="0" applyNumberFormat="1" applyFont="1" applyBorder="1" applyAlignment="1">
      <alignment horizontal="right" wrapText="1"/>
    </xf>
    <xf numFmtId="1" fontId="13" fillId="0" borderId="59" xfId="0" applyNumberFormat="1" applyFont="1" applyBorder="1" applyAlignment="1">
      <alignment horizontal="right" wrapText="1"/>
    </xf>
    <xf numFmtId="0" fontId="9" fillId="0" borderId="71" xfId="1" applyFont="1" applyBorder="1" applyAlignment="1">
      <alignment wrapText="1"/>
    </xf>
    <xf numFmtId="0" fontId="20" fillId="0" borderId="54" xfId="1" applyFont="1" applyBorder="1" applyAlignment="1">
      <alignment horizontal="center" wrapText="1"/>
    </xf>
    <xf numFmtId="0" fontId="17" fillId="0" borderId="58" xfId="1" applyFont="1" applyBorder="1"/>
    <xf numFmtId="0" fontId="13" fillId="8" borderId="9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right" wrapText="1"/>
    </xf>
    <xf numFmtId="0" fontId="17" fillId="11" borderId="70" xfId="0" applyFont="1" applyFill="1" applyBorder="1" applyAlignment="1">
      <alignment wrapText="1"/>
    </xf>
    <xf numFmtId="0" fontId="17" fillId="11" borderId="18" xfId="0" applyFont="1" applyFill="1" applyBorder="1" applyAlignment="1">
      <alignment horizontal="center" wrapText="1"/>
    </xf>
    <xf numFmtId="49" fontId="9" fillId="11" borderId="40" xfId="0" applyNumberFormat="1" applyFont="1" applyFill="1" applyBorder="1" applyAlignment="1">
      <alignment horizontal="right" wrapText="1"/>
    </xf>
    <xf numFmtId="0" fontId="17" fillId="11" borderId="69" xfId="0" applyFont="1" applyFill="1" applyBorder="1" applyAlignment="1">
      <alignment wrapText="1"/>
    </xf>
    <xf numFmtId="0" fontId="17" fillId="11" borderId="24" xfId="0" applyFont="1" applyFill="1" applyBorder="1" applyAlignment="1">
      <alignment horizontal="center" wrapText="1"/>
    </xf>
    <xf numFmtId="0" fontId="17" fillId="11" borderId="54" xfId="0" applyFont="1" applyFill="1" applyBorder="1" applyAlignment="1">
      <alignment horizontal="center" wrapText="1"/>
    </xf>
    <xf numFmtId="49" fontId="9" fillId="11" borderId="19" xfId="0" applyNumberFormat="1" applyFont="1" applyFill="1" applyBorder="1" applyAlignment="1">
      <alignment horizontal="right" wrapText="1"/>
    </xf>
    <xf numFmtId="0" fontId="17" fillId="11" borderId="1" xfId="0" applyFont="1" applyFill="1" applyBorder="1" applyAlignment="1">
      <alignment wrapText="1"/>
    </xf>
    <xf numFmtId="0" fontId="9" fillId="0" borderId="54" xfId="0" applyFont="1" applyBorder="1"/>
    <xf numFmtId="0" fontId="28" fillId="0" borderId="54" xfId="0" applyFont="1" applyBorder="1" applyAlignment="1">
      <alignment horizontal="center" wrapText="1"/>
    </xf>
    <xf numFmtId="0" fontId="9" fillId="0" borderId="18" xfId="0" applyFont="1" applyBorder="1" applyAlignment="1">
      <alignment horizontal="justify" wrapText="1"/>
    </xf>
    <xf numFmtId="0" fontId="28" fillId="0" borderId="18" xfId="0" applyFont="1" applyBorder="1" applyAlignment="1">
      <alignment horizontal="center" wrapText="1"/>
    </xf>
    <xf numFmtId="0" fontId="9" fillId="0" borderId="24" xfId="0" applyFont="1" applyBorder="1" applyAlignment="1">
      <alignment horizontal="justify" wrapText="1"/>
    </xf>
    <xf numFmtId="0" fontId="28" fillId="0" borderId="24" xfId="0" applyFont="1" applyBorder="1" applyAlignment="1">
      <alignment horizontal="center" wrapText="1"/>
    </xf>
    <xf numFmtId="0" fontId="9" fillId="0" borderId="8" xfId="1" applyFont="1" applyBorder="1" applyAlignment="1">
      <alignment wrapText="1"/>
    </xf>
    <xf numFmtId="0" fontId="9" fillId="0" borderId="72" xfId="1" applyFont="1" applyBorder="1" applyAlignment="1">
      <alignment wrapText="1"/>
    </xf>
    <xf numFmtId="0" fontId="9" fillId="0" borderId="56" xfId="1" applyFont="1" applyBorder="1" applyAlignment="1">
      <alignment wrapText="1"/>
    </xf>
    <xf numFmtId="0" fontId="9" fillId="0" borderId="48" xfId="1" applyFont="1" applyBorder="1" applyAlignment="1">
      <alignment wrapText="1"/>
    </xf>
    <xf numFmtId="0" fontId="9" fillId="0" borderId="43" xfId="1" applyFont="1" applyBorder="1" applyAlignment="1">
      <alignment wrapText="1"/>
    </xf>
    <xf numFmtId="0" fontId="13" fillId="0" borderId="20" xfId="1" applyFont="1" applyBorder="1" applyAlignment="1">
      <alignment horizontal="right" wrapText="1"/>
    </xf>
    <xf numFmtId="0" fontId="13" fillId="0" borderId="59" xfId="1" applyFont="1" applyBorder="1" applyAlignment="1">
      <alignment horizontal="right" wrapText="1"/>
    </xf>
    <xf numFmtId="2" fontId="13" fillId="8" borderId="9" xfId="0" applyNumberFormat="1" applyFont="1" applyFill="1" applyBorder="1" applyAlignment="1">
      <alignment horizontal="right" wrapText="1"/>
    </xf>
    <xf numFmtId="2" fontId="13" fillId="8" borderId="10" xfId="0" applyNumberFormat="1" applyFont="1" applyFill="1" applyBorder="1" applyAlignment="1">
      <alignment horizontal="right" wrapText="1"/>
    </xf>
    <xf numFmtId="0" fontId="2" fillId="0" borderId="1" xfId="1" applyBorder="1"/>
    <xf numFmtId="0" fontId="2" fillId="0" borderId="42" xfId="1" applyBorder="1"/>
    <xf numFmtId="0" fontId="13" fillId="0" borderId="26" xfId="1" applyFont="1" applyBorder="1" applyAlignment="1">
      <alignment horizontal="right" wrapText="1"/>
    </xf>
    <xf numFmtId="0" fontId="13" fillId="8" borderId="18" xfId="1" applyFont="1" applyFill="1" applyBorder="1" applyAlignment="1">
      <alignment horizontal="right" wrapText="1"/>
    </xf>
    <xf numFmtId="0" fontId="13" fillId="8" borderId="15" xfId="1" applyFont="1" applyFill="1" applyBorder="1" applyAlignment="1">
      <alignment horizontal="right" wrapText="1"/>
    </xf>
    <xf numFmtId="1" fontId="13" fillId="8" borderId="54" xfId="0" applyNumberFormat="1" applyFont="1" applyFill="1" applyBorder="1" applyAlignment="1">
      <alignment horizontal="right" wrapText="1"/>
    </xf>
    <xf numFmtId="1" fontId="13" fillId="8" borderId="24" xfId="0" applyNumberFormat="1" applyFont="1" applyFill="1" applyBorder="1" applyAlignment="1">
      <alignment horizontal="right" wrapText="1"/>
    </xf>
    <xf numFmtId="1" fontId="13" fillId="8" borderId="22" xfId="0" applyNumberFormat="1" applyFont="1" applyFill="1" applyBorder="1" applyAlignment="1">
      <alignment horizontal="right" wrapText="1"/>
    </xf>
    <xf numFmtId="0" fontId="17" fillId="0" borderId="20" xfId="1" applyFont="1" applyBorder="1" applyAlignment="1">
      <alignment wrapText="1"/>
    </xf>
    <xf numFmtId="0" fontId="17" fillId="0" borderId="20" xfId="1" applyFont="1" applyBorder="1" applyAlignment="1">
      <alignment horizontal="center" wrapText="1"/>
    </xf>
    <xf numFmtId="0" fontId="13" fillId="0" borderId="58" xfId="1" applyFont="1" applyBorder="1" applyAlignment="1">
      <alignment horizontal="right" wrapText="1"/>
    </xf>
    <xf numFmtId="0" fontId="11" fillId="0" borderId="60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0" fontId="11" fillId="0" borderId="27" xfId="1" applyFont="1" applyBorder="1" applyAlignment="1">
      <alignment wrapText="1"/>
    </xf>
    <xf numFmtId="0" fontId="2" fillId="0" borderId="28" xfId="1" applyBorder="1"/>
    <xf numFmtId="0" fontId="2" fillId="0" borderId="34" xfId="1" applyBorder="1"/>
    <xf numFmtId="0" fontId="11" fillId="0" borderId="60" xfId="1" applyFont="1" applyBorder="1" applyAlignment="1">
      <alignment wrapText="1"/>
    </xf>
    <xf numFmtId="0" fontId="2" fillId="0" borderId="29" xfId="1" applyBorder="1"/>
    <xf numFmtId="0" fontId="2" fillId="0" borderId="30" xfId="1" applyBorder="1"/>
    <xf numFmtId="0" fontId="3" fillId="0" borderId="29" xfId="1" applyFont="1" applyBorder="1"/>
    <xf numFmtId="0" fontId="3" fillId="0" borderId="30" xfId="1" applyFont="1" applyBorder="1"/>
    <xf numFmtId="0" fontId="16" fillId="0" borderId="41" xfId="1" applyFont="1" applyBorder="1" applyAlignment="1">
      <alignment wrapText="1"/>
    </xf>
    <xf numFmtId="0" fontId="2" fillId="0" borderId="1" xfId="1" applyBorder="1"/>
    <xf numFmtId="0" fontId="2" fillId="0" borderId="42" xfId="1" applyBorder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27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11" fillId="0" borderId="28" xfId="1" applyFont="1" applyBorder="1" applyAlignment="1">
      <alignment horizontal="left" wrapText="1"/>
    </xf>
    <xf numFmtId="0" fontId="1" fillId="0" borderId="60" xfId="0" applyFont="1" applyBorder="1"/>
    <xf numFmtId="0" fontId="2" fillId="0" borderId="38" xfId="1" applyBorder="1"/>
    <xf numFmtId="0" fontId="0" fillId="0" borderId="42" xfId="0" applyBorder="1"/>
    <xf numFmtId="0" fontId="3" fillId="0" borderId="1" xfId="1" applyFont="1" applyBorder="1"/>
    <xf numFmtId="0" fontId="3" fillId="0" borderId="42" xfId="1" applyFont="1" applyBorder="1"/>
    <xf numFmtId="0" fontId="2" fillId="0" borderId="0" xfId="1"/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6" fillId="0" borderId="60" xfId="1" applyFont="1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37" xfId="0" applyFont="1" applyBorder="1" applyAlignment="1">
      <alignment horizontal="center" vertical="center" textRotation="45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Border="1" applyAlignment="1">
      <alignment horizontal="center" wrapText="1"/>
    </xf>
    <xf numFmtId="0" fontId="17" fillId="0" borderId="28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37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38" xfId="1" applyFont="1" applyBorder="1" applyAlignment="1">
      <alignment horizontal="center" wrapText="1"/>
    </xf>
    <xf numFmtId="0" fontId="17" fillId="0" borderId="4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42" xfId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3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00"/>
  <sheetViews>
    <sheetView topLeftCell="A124" zoomScale="130" zoomScaleNormal="130" workbookViewId="0">
      <selection activeCell="J18" sqref="J18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364"/>
      <c r="B6" s="448" t="s">
        <v>498</v>
      </c>
      <c r="C6" s="448"/>
      <c r="D6" s="448"/>
      <c r="E6" s="449"/>
      <c r="F6" s="364"/>
      <c r="G6" s="364"/>
    </row>
    <row r="7" spans="1:7" x14ac:dyDescent="0.25">
      <c r="A7" s="364"/>
      <c r="B7" s="364"/>
      <c r="C7" s="364"/>
      <c r="D7" s="364"/>
      <c r="E7" s="364"/>
      <c r="F7" s="450" t="s">
        <v>495</v>
      </c>
      <c r="G7" s="451"/>
    </row>
    <row r="8" spans="1:7" x14ac:dyDescent="0.25">
      <c r="A8" s="1"/>
      <c r="B8" s="452" t="s">
        <v>499</v>
      </c>
      <c r="C8" s="453"/>
      <c r="D8" s="453"/>
      <c r="E8" s="453"/>
      <c r="F8" s="453"/>
      <c r="G8" s="1"/>
    </row>
    <row r="9" spans="1:7" x14ac:dyDescent="0.25">
      <c r="A9" s="1"/>
      <c r="B9" s="452" t="s">
        <v>500</v>
      </c>
      <c r="C9" s="453"/>
      <c r="D9" s="453"/>
      <c r="E9" s="453"/>
      <c r="F9" s="453"/>
      <c r="G9" s="1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57" t="s">
        <v>2</v>
      </c>
      <c r="B11" s="460" t="s">
        <v>3</v>
      </c>
      <c r="C11" s="460" t="s">
        <v>4</v>
      </c>
      <c r="D11" s="5" t="s">
        <v>5</v>
      </c>
      <c r="E11" s="463" t="s">
        <v>6</v>
      </c>
      <c r="F11" s="464"/>
      <c r="G11" s="465"/>
    </row>
    <row r="12" spans="1:7" x14ac:dyDescent="0.25">
      <c r="A12" s="458"/>
      <c r="B12" s="461"/>
      <c r="C12" s="461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9"/>
      <c r="B13" s="462"/>
      <c r="C13" s="462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54">
        <v>1</v>
      </c>
      <c r="F14" s="455"/>
      <c r="G14" s="456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257</v>
      </c>
      <c r="E15" s="469"/>
      <c r="F15" s="469"/>
      <c r="G15" s="470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387</v>
      </c>
      <c r="E16" s="471"/>
      <c r="F16" s="471"/>
      <c r="G16" s="472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439</v>
      </c>
      <c r="E17" s="471"/>
      <c r="F17" s="471"/>
      <c r="G17" s="472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661</v>
      </c>
      <c r="E18" s="471"/>
      <c r="F18" s="471"/>
      <c r="G18" s="472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1545</v>
      </c>
      <c r="E19" s="471"/>
      <c r="F19" s="471"/>
      <c r="G19" s="472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2319</v>
      </c>
      <c r="E20" s="471"/>
      <c r="F20" s="471"/>
      <c r="G20" s="472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2163</v>
      </c>
      <c r="E21" s="473"/>
      <c r="F21" s="473"/>
      <c r="G21" s="474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3248</v>
      </c>
      <c r="E22" s="475"/>
      <c r="F22" s="475"/>
      <c r="G22" s="476"/>
    </row>
    <row r="23" spans="1:7" ht="15.75" thickBot="1" x14ac:dyDescent="0.3">
      <c r="A23" s="51" t="s">
        <v>35</v>
      </c>
      <c r="B23" s="477" t="s">
        <v>36</v>
      </c>
      <c r="C23" s="478"/>
      <c r="D23" s="478"/>
      <c r="E23" s="478"/>
      <c r="F23" s="478"/>
      <c r="G23" s="479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4770</v>
      </c>
      <c r="F24" s="28">
        <v>4770</v>
      </c>
      <c r="G24" s="57">
        <v>5553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2588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3340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3129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7510</v>
      </c>
      <c r="F28" s="28">
        <v>7510</v>
      </c>
      <c r="G28" s="57">
        <v>8739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2588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3340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55"/>
      <c r="F31" s="455"/>
      <c r="G31" s="456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1710</v>
      </c>
      <c r="F32" s="28">
        <v>1710</v>
      </c>
      <c r="G32" s="57">
        <v>1959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325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40">
        <v>407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262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264</v>
      </c>
      <c r="F36" s="28">
        <v>264</v>
      </c>
      <c r="G36" s="57">
        <v>300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53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64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36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1710</v>
      </c>
      <c r="F40" s="28">
        <v>1710</v>
      </c>
      <c r="G40" s="57">
        <v>1959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325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407</v>
      </c>
      <c r="E42" s="66"/>
      <c r="F42" s="66"/>
      <c r="G42" s="67"/>
    </row>
    <row r="43" spans="1:7" ht="15.75" thickBot="1" x14ac:dyDescent="0.3">
      <c r="A43" s="51" t="s">
        <v>80</v>
      </c>
      <c r="B43" s="445" t="s">
        <v>81</v>
      </c>
      <c r="C43" s="480"/>
      <c r="D43" s="429"/>
      <c r="E43" s="429"/>
      <c r="F43" s="429"/>
      <c r="G43" s="43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202</v>
      </c>
      <c r="F44" s="28">
        <v>202</v>
      </c>
      <c r="G44" s="57">
        <v>202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475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240">
        <v>475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202</v>
      </c>
      <c r="F47" s="28">
        <v>202</v>
      </c>
      <c r="G47" s="57">
        <v>202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239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239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239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330</v>
      </c>
      <c r="F51" s="28">
        <v>330</v>
      </c>
      <c r="G51" s="57">
        <v>403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932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1902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932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1213</v>
      </c>
      <c r="F55" s="28">
        <v>1213</v>
      </c>
      <c r="G55" s="57">
        <v>1213</v>
      </c>
    </row>
    <row r="56" spans="1:7" ht="15.75" thickBot="1" x14ac:dyDescent="0.3">
      <c r="A56" s="129" t="s">
        <v>98</v>
      </c>
      <c r="B56" s="466" t="s">
        <v>99</v>
      </c>
      <c r="C56" s="467"/>
      <c r="D56" s="467"/>
      <c r="E56" s="467"/>
      <c r="F56" s="467"/>
      <c r="G56" s="468"/>
    </row>
    <row r="57" spans="1:7" ht="24.75" x14ac:dyDescent="0.25">
      <c r="A57" s="25" t="s">
        <v>100</v>
      </c>
      <c r="B57" s="26" t="s">
        <v>101</v>
      </c>
      <c r="C57" s="27" t="s">
        <v>22</v>
      </c>
      <c r="D57" s="56"/>
      <c r="E57" s="28">
        <v>87</v>
      </c>
      <c r="F57" s="28">
        <v>87</v>
      </c>
      <c r="G57" s="57">
        <v>97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85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159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84</v>
      </c>
      <c r="E60" s="66"/>
      <c r="F60" s="66"/>
      <c r="G60" s="67"/>
    </row>
    <row r="61" spans="1:7" ht="24.75" x14ac:dyDescent="0.25">
      <c r="A61" s="100" t="s">
        <v>108</v>
      </c>
      <c r="B61" s="101" t="s">
        <v>109</v>
      </c>
      <c r="C61" s="102" t="s">
        <v>22</v>
      </c>
      <c r="D61" s="56"/>
      <c r="E61" s="28">
        <v>239</v>
      </c>
      <c r="F61" s="28">
        <v>239</v>
      </c>
      <c r="G61" s="57">
        <v>273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229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447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224</v>
      </c>
      <c r="E64" s="66"/>
      <c r="F64" s="66"/>
      <c r="G64" s="67"/>
    </row>
    <row r="65" spans="1:7" ht="14.45" customHeight="1" x14ac:dyDescent="0.25">
      <c r="A65" s="108" t="s">
        <v>116</v>
      </c>
      <c r="B65" s="109" t="s">
        <v>117</v>
      </c>
      <c r="C65" s="110" t="s">
        <v>22</v>
      </c>
      <c r="D65" s="56"/>
      <c r="E65" s="28">
        <v>554</v>
      </c>
      <c r="F65" s="28">
        <v>554</v>
      </c>
      <c r="G65" s="57">
        <v>632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356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1092</v>
      </c>
      <c r="E67" s="66"/>
      <c r="F67" s="66"/>
      <c r="G67" s="67"/>
    </row>
    <row r="68" spans="1:7" ht="24.75" x14ac:dyDescent="0.25">
      <c r="A68" s="108" t="s">
        <v>123</v>
      </c>
      <c r="B68" s="109" t="s">
        <v>124</v>
      </c>
      <c r="C68" s="110" t="s">
        <v>22</v>
      </c>
      <c r="D68" s="56"/>
      <c r="E68" s="28">
        <v>1107</v>
      </c>
      <c r="F68" s="28">
        <v>1107</v>
      </c>
      <c r="G68" s="57">
        <v>1263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709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2181</v>
      </c>
      <c r="E70" s="66"/>
      <c r="F70" s="66"/>
      <c r="G70" s="67"/>
    </row>
    <row r="71" spans="1:7" ht="24.75" x14ac:dyDescent="0.25">
      <c r="A71" s="108" t="s">
        <v>129</v>
      </c>
      <c r="B71" s="109" t="s">
        <v>130</v>
      </c>
      <c r="C71" s="110" t="s">
        <v>22</v>
      </c>
      <c r="D71" s="56"/>
      <c r="E71" s="28">
        <v>2820</v>
      </c>
      <c r="F71" s="28">
        <v>2820</v>
      </c>
      <c r="G71" s="57">
        <v>3224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2611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5443</v>
      </c>
      <c r="E73" s="66"/>
      <c r="F73" s="66"/>
      <c r="G73" s="67"/>
    </row>
    <row r="74" spans="1:7" ht="15.75" thickBot="1" x14ac:dyDescent="0.3">
      <c r="A74" s="51" t="s">
        <v>135</v>
      </c>
      <c r="B74" s="428" t="s">
        <v>136</v>
      </c>
      <c r="C74" s="429"/>
      <c r="D74" s="429"/>
      <c r="E74" s="429"/>
      <c r="F74" s="429"/>
      <c r="G74" s="43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878</v>
      </c>
      <c r="F75" s="28">
        <v>1117</v>
      </c>
      <c r="G75" s="57">
        <v>2113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182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318</v>
      </c>
      <c r="E77" s="66"/>
      <c r="F77" s="66"/>
      <c r="G77" s="67"/>
    </row>
    <row r="78" spans="1:7" x14ac:dyDescent="0.25">
      <c r="A78" s="100" t="s">
        <v>143</v>
      </c>
      <c r="B78" s="101" t="s">
        <v>144</v>
      </c>
      <c r="C78" s="110" t="s">
        <v>418</v>
      </c>
      <c r="D78" s="56"/>
      <c r="E78" s="28">
        <v>1360</v>
      </c>
      <c r="F78" s="28">
        <v>1700</v>
      </c>
      <c r="G78" s="57">
        <v>2434</v>
      </c>
    </row>
    <row r="79" spans="1:7" ht="24.75" x14ac:dyDescent="0.25">
      <c r="A79" s="34" t="s">
        <v>146</v>
      </c>
      <c r="B79" s="35" t="s">
        <v>147</v>
      </c>
      <c r="C79" s="113" t="s">
        <v>418</v>
      </c>
      <c r="D79" s="240">
        <v>94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418</v>
      </c>
      <c r="D80" s="79">
        <v>181</v>
      </c>
      <c r="E80" s="66"/>
      <c r="F80" s="66"/>
      <c r="G80" s="67"/>
    </row>
    <row r="81" spans="1:7" ht="24.75" x14ac:dyDescent="0.25">
      <c r="A81" s="149" t="s">
        <v>150</v>
      </c>
      <c r="B81" s="150" t="s">
        <v>151</v>
      </c>
      <c r="C81" s="151" t="s">
        <v>418</v>
      </c>
      <c r="D81" s="56"/>
      <c r="E81" s="28">
        <v>4466</v>
      </c>
      <c r="F81" s="28">
        <v>4466</v>
      </c>
      <c r="G81" s="57">
        <v>5339</v>
      </c>
    </row>
    <row r="82" spans="1:7" ht="24.75" x14ac:dyDescent="0.25">
      <c r="A82" s="34" t="s">
        <v>152</v>
      </c>
      <c r="B82" s="35" t="s">
        <v>153</v>
      </c>
      <c r="C82" s="113" t="s">
        <v>418</v>
      </c>
      <c r="D82" s="240">
        <v>106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418</v>
      </c>
      <c r="D83" s="79">
        <v>202</v>
      </c>
      <c r="E83" s="66"/>
      <c r="F83" s="66"/>
      <c r="G83" s="67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514</v>
      </c>
      <c r="F84" s="28">
        <v>514</v>
      </c>
      <c r="G84" s="57">
        <v>514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60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139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36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730</v>
      </c>
      <c r="F88" s="28">
        <v>922</v>
      </c>
      <c r="G88" s="57">
        <v>1350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182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318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106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418</v>
      </c>
      <c r="F92" s="28">
        <v>418</v>
      </c>
      <c r="G92" s="57">
        <v>418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36</v>
      </c>
      <c r="E93" s="66"/>
      <c r="F93" s="66"/>
      <c r="G93" s="67"/>
    </row>
    <row r="94" spans="1:7" x14ac:dyDescent="0.25">
      <c r="A94" s="165" t="s">
        <v>176</v>
      </c>
      <c r="B94" s="166" t="s">
        <v>138</v>
      </c>
      <c r="C94" s="151" t="s">
        <v>418</v>
      </c>
      <c r="D94" s="56"/>
      <c r="E94" s="28">
        <v>439</v>
      </c>
      <c r="F94" s="28">
        <v>561</v>
      </c>
      <c r="G94" s="57">
        <v>1055</v>
      </c>
    </row>
    <row r="95" spans="1:7" ht="24.75" x14ac:dyDescent="0.25">
      <c r="A95" s="111" t="s">
        <v>177</v>
      </c>
      <c r="B95" s="112" t="s">
        <v>140</v>
      </c>
      <c r="C95" s="113" t="s">
        <v>418</v>
      </c>
      <c r="D95" s="240">
        <v>91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418</v>
      </c>
      <c r="D96" s="240">
        <v>157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16" t="s">
        <v>418</v>
      </c>
      <c r="D97" s="240">
        <v>60</v>
      </c>
      <c r="E97" s="66"/>
      <c r="F97" s="66"/>
      <c r="G97" s="67"/>
    </row>
    <row r="98" spans="1:9" x14ac:dyDescent="0.25">
      <c r="A98" s="165" t="s">
        <v>181</v>
      </c>
      <c r="B98" s="166" t="s">
        <v>157</v>
      </c>
      <c r="C98" s="151" t="s">
        <v>418</v>
      </c>
      <c r="D98" s="56"/>
      <c r="E98" s="28">
        <v>257</v>
      </c>
      <c r="F98" s="28">
        <v>257</v>
      </c>
      <c r="G98" s="57">
        <v>257</v>
      </c>
    </row>
    <row r="99" spans="1:9" ht="24.75" x14ac:dyDescent="0.25">
      <c r="A99" s="111" t="s">
        <v>182</v>
      </c>
      <c r="B99" s="112" t="s">
        <v>159</v>
      </c>
      <c r="C99" s="113" t="s">
        <v>418</v>
      </c>
      <c r="D99" s="240">
        <v>27</v>
      </c>
      <c r="E99" s="61"/>
      <c r="F99" s="61"/>
      <c r="G99" s="62"/>
    </row>
    <row r="100" spans="1:9" ht="24.75" x14ac:dyDescent="0.25">
      <c r="A100" s="111" t="s">
        <v>183</v>
      </c>
      <c r="B100" s="112" t="s">
        <v>161</v>
      </c>
      <c r="C100" s="113" t="s">
        <v>418</v>
      </c>
      <c r="D100" s="240">
        <v>66</v>
      </c>
      <c r="E100" s="61"/>
      <c r="F100" s="61"/>
      <c r="G100" s="62"/>
    </row>
    <row r="101" spans="1:9" ht="25.5" thickBot="1" x14ac:dyDescent="0.3">
      <c r="A101" s="114" t="s">
        <v>184</v>
      </c>
      <c r="B101" s="115" t="s">
        <v>163</v>
      </c>
      <c r="C101" s="116" t="s">
        <v>418</v>
      </c>
      <c r="D101" s="240">
        <v>22</v>
      </c>
      <c r="E101" s="66"/>
      <c r="F101" s="66"/>
      <c r="G101" s="67"/>
    </row>
    <row r="102" spans="1:9" ht="24.75" x14ac:dyDescent="0.25">
      <c r="A102" s="25" t="s">
        <v>438</v>
      </c>
      <c r="B102" s="26" t="s">
        <v>439</v>
      </c>
      <c r="C102" s="279" t="s">
        <v>418</v>
      </c>
      <c r="D102" s="56"/>
      <c r="E102" s="28">
        <v>7118</v>
      </c>
      <c r="F102" s="28">
        <v>7118</v>
      </c>
      <c r="G102" s="57">
        <v>7118</v>
      </c>
    </row>
    <row r="103" spans="1:9" ht="24" x14ac:dyDescent="0.25">
      <c r="A103" s="34" t="s">
        <v>440</v>
      </c>
      <c r="B103" s="330" t="s">
        <v>441</v>
      </c>
      <c r="C103" s="365" t="s">
        <v>418</v>
      </c>
      <c r="D103" s="240">
        <v>318</v>
      </c>
      <c r="E103" s="61"/>
      <c r="F103" s="61"/>
      <c r="G103" s="62"/>
    </row>
    <row r="104" spans="1:9" ht="24.75" thickBot="1" x14ac:dyDescent="0.3">
      <c r="A104" s="43" t="s">
        <v>442</v>
      </c>
      <c r="B104" s="331" t="s">
        <v>443</v>
      </c>
      <c r="C104" s="350" t="s">
        <v>418</v>
      </c>
      <c r="D104" s="79">
        <v>605</v>
      </c>
      <c r="E104" s="66"/>
      <c r="F104" s="66"/>
      <c r="G104" s="67"/>
    </row>
    <row r="105" spans="1:9" ht="24.75" x14ac:dyDescent="0.25">
      <c r="A105" s="373" t="s">
        <v>447</v>
      </c>
      <c r="B105" s="374" t="s">
        <v>448</v>
      </c>
      <c r="C105" s="366" t="s">
        <v>418</v>
      </c>
      <c r="D105" s="56"/>
      <c r="E105" s="28">
        <v>7118</v>
      </c>
      <c r="F105" s="28">
        <v>7118</v>
      </c>
      <c r="G105" s="57">
        <v>7118</v>
      </c>
    </row>
    <row r="106" spans="1:9" ht="36.75" x14ac:dyDescent="0.25">
      <c r="A106" s="373" t="s">
        <v>449</v>
      </c>
      <c r="B106" s="374" t="s">
        <v>450</v>
      </c>
      <c r="C106" s="366" t="s">
        <v>418</v>
      </c>
      <c r="D106" s="240">
        <v>318</v>
      </c>
      <c r="E106" s="61"/>
      <c r="F106" s="61"/>
      <c r="G106" s="62"/>
    </row>
    <row r="107" spans="1:9" ht="37.5" thickBot="1" x14ac:dyDescent="0.3">
      <c r="A107" s="375" t="s">
        <v>451</v>
      </c>
      <c r="B107" s="376" t="s">
        <v>452</v>
      </c>
      <c r="C107" s="367" t="s">
        <v>418</v>
      </c>
      <c r="D107" s="79">
        <v>605</v>
      </c>
      <c r="E107" s="66"/>
      <c r="F107" s="66"/>
      <c r="G107" s="67"/>
    </row>
    <row r="108" spans="1:9" ht="24.75" x14ac:dyDescent="0.25">
      <c r="A108" s="373" t="s">
        <v>453</v>
      </c>
      <c r="B108" s="374" t="s">
        <v>454</v>
      </c>
      <c r="C108" s="368" t="s">
        <v>418</v>
      </c>
      <c r="D108" s="56"/>
      <c r="E108" s="28">
        <v>9490</v>
      </c>
      <c r="F108" s="28">
        <v>9490</v>
      </c>
      <c r="G108" s="57">
        <v>9490</v>
      </c>
    </row>
    <row r="109" spans="1:9" ht="37.5" thickBot="1" x14ac:dyDescent="0.3">
      <c r="A109" s="373" t="s">
        <v>455</v>
      </c>
      <c r="B109" s="374" t="s">
        <v>456</v>
      </c>
      <c r="C109" s="366" t="s">
        <v>418</v>
      </c>
      <c r="D109" s="240">
        <v>425</v>
      </c>
      <c r="E109" s="61"/>
      <c r="F109" s="61"/>
      <c r="G109" s="62"/>
    </row>
    <row r="110" spans="1:9" ht="37.5" thickBot="1" x14ac:dyDescent="0.3">
      <c r="A110" s="377" t="s">
        <v>457</v>
      </c>
      <c r="B110" s="378" t="s">
        <v>458</v>
      </c>
      <c r="C110" s="367" t="s">
        <v>418</v>
      </c>
      <c r="D110" s="79">
        <v>807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436" t="s">
        <v>186</v>
      </c>
      <c r="C111" s="437"/>
      <c r="D111" s="437"/>
      <c r="E111" s="437"/>
      <c r="F111" s="437"/>
      <c r="G111" s="438"/>
    </row>
    <row r="112" spans="1:9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224</v>
      </c>
      <c r="F112" s="28">
        <v>224</v>
      </c>
      <c r="G112" s="57">
        <v>253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224</v>
      </c>
      <c r="F113" s="28">
        <v>224</v>
      </c>
      <c r="G113" s="57">
        <v>253</v>
      </c>
    </row>
    <row r="114" spans="1:7" ht="15.75" thickBot="1" x14ac:dyDescent="0.3">
      <c r="A114" s="51" t="s">
        <v>192</v>
      </c>
      <c r="B114" s="425" t="s">
        <v>193</v>
      </c>
      <c r="C114" s="432"/>
      <c r="D114" s="432"/>
      <c r="E114" s="432"/>
      <c r="F114" s="432"/>
      <c r="G114" s="433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40</v>
      </c>
      <c r="F115" s="28">
        <v>40</v>
      </c>
      <c r="G115" s="57">
        <v>48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86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86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4.75" x14ac:dyDescent="0.25">
      <c r="A125" s="193" t="s">
        <v>218</v>
      </c>
      <c r="B125" s="186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ht="24.75" x14ac:dyDescent="0.25">
      <c r="A126" s="343" t="s">
        <v>220</v>
      </c>
      <c r="B126" s="186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186" t="s">
        <v>459</v>
      </c>
      <c r="C127" s="36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186" t="s">
        <v>460</v>
      </c>
      <c r="C128" s="36" t="s">
        <v>199</v>
      </c>
      <c r="D128" s="322" t="s">
        <v>200</v>
      </c>
      <c r="E128" s="323"/>
      <c r="F128" s="323"/>
      <c r="G128" s="345"/>
    </row>
    <row r="129" spans="1:10" ht="25.5" thickBot="1" x14ac:dyDescent="0.3">
      <c r="A129" s="195" t="s">
        <v>434</v>
      </c>
      <c r="B129" s="186" t="s">
        <v>463</v>
      </c>
      <c r="C129" s="36" t="s">
        <v>199</v>
      </c>
      <c r="D129" s="324" t="s">
        <v>200</v>
      </c>
      <c r="E129" s="325"/>
      <c r="F129" s="325"/>
      <c r="G129" s="346"/>
    </row>
    <row r="130" spans="1:10" ht="15.75" thickBot="1" x14ac:dyDescent="0.3">
      <c r="A130" s="51" t="s">
        <v>222</v>
      </c>
      <c r="B130" s="439" t="s">
        <v>223</v>
      </c>
      <c r="C130" s="440"/>
      <c r="D130" s="432"/>
      <c r="E130" s="432"/>
      <c r="F130" s="432"/>
      <c r="G130" s="433"/>
    </row>
    <row r="131" spans="1:10" ht="14.45" customHeight="1" x14ac:dyDescent="0.25">
      <c r="A131" s="25" t="s">
        <v>224</v>
      </c>
      <c r="B131" s="101" t="s">
        <v>225</v>
      </c>
      <c r="C131" s="102" t="s">
        <v>22</v>
      </c>
      <c r="D131" s="56"/>
      <c r="E131" s="28">
        <v>32</v>
      </c>
      <c r="F131" s="28">
        <v>32</v>
      </c>
      <c r="G131" s="57">
        <v>37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40">
        <v>48</v>
      </c>
      <c r="E132" s="61"/>
      <c r="F132" s="61"/>
      <c r="G132" s="62"/>
    </row>
    <row r="133" spans="1:10" ht="24.75" x14ac:dyDescent="0.25">
      <c r="A133" s="111" t="s">
        <v>228</v>
      </c>
      <c r="B133" s="112" t="s">
        <v>420</v>
      </c>
      <c r="C133" s="36" t="s">
        <v>22</v>
      </c>
      <c r="D133" s="240">
        <v>58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40">
        <v>43</v>
      </c>
      <c r="E134" s="66"/>
      <c r="F134" s="66"/>
      <c r="G134" s="67"/>
    </row>
    <row r="135" spans="1:10" ht="24.75" x14ac:dyDescent="0.25">
      <c r="A135" s="100" t="s">
        <v>232</v>
      </c>
      <c r="B135" s="101" t="s">
        <v>233</v>
      </c>
      <c r="C135" s="102" t="s">
        <v>22</v>
      </c>
      <c r="D135" s="56"/>
      <c r="E135" s="28">
        <v>99</v>
      </c>
      <c r="F135" s="28">
        <v>99</v>
      </c>
      <c r="G135" s="57">
        <v>118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40">
        <v>112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40">
        <v>179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40">
        <v>91</v>
      </c>
      <c r="E138" s="66"/>
      <c r="F138" s="66"/>
      <c r="G138" s="67"/>
    </row>
    <row r="139" spans="1:10" ht="24.75" x14ac:dyDescent="0.25">
      <c r="A139" s="100" t="s">
        <v>240</v>
      </c>
      <c r="B139" s="101" t="s">
        <v>241</v>
      </c>
      <c r="C139" s="102" t="s">
        <v>22</v>
      </c>
      <c r="D139" s="56"/>
      <c r="E139" s="28">
        <v>617</v>
      </c>
      <c r="F139" s="28">
        <v>617</v>
      </c>
      <c r="G139" s="57">
        <v>708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40">
        <v>683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1174</v>
      </c>
      <c r="E141" s="66"/>
      <c r="F141" s="66"/>
      <c r="G141" s="67"/>
    </row>
    <row r="142" spans="1:10" ht="24.75" x14ac:dyDescent="0.25">
      <c r="A142" s="100" t="s">
        <v>246</v>
      </c>
      <c r="B142" s="101" t="s">
        <v>247</v>
      </c>
      <c r="C142" s="102" t="s">
        <v>22</v>
      </c>
      <c r="D142" s="56"/>
      <c r="E142" s="28">
        <v>2430</v>
      </c>
      <c r="F142" s="28">
        <v>2430</v>
      </c>
      <c r="G142" s="57">
        <v>2782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40">
        <v>2098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4303</v>
      </c>
      <c r="E144" s="66"/>
      <c r="F144" s="66"/>
      <c r="G144" s="67"/>
    </row>
    <row r="145" spans="1:7" ht="24.75" x14ac:dyDescent="0.25">
      <c r="A145" s="100" t="s">
        <v>252</v>
      </c>
      <c r="B145" s="101" t="s">
        <v>253</v>
      </c>
      <c r="C145" s="102" t="s">
        <v>22</v>
      </c>
      <c r="D145" s="56"/>
      <c r="E145" s="28">
        <v>8186</v>
      </c>
      <c r="F145" s="28">
        <v>8186</v>
      </c>
      <c r="G145" s="57">
        <v>9354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7055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14477</v>
      </c>
      <c r="E147" s="66"/>
      <c r="F147" s="66"/>
      <c r="G147" s="67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441"/>
      <c r="F148" s="441"/>
      <c r="G148" s="442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108</v>
      </c>
      <c r="F149" s="28">
        <v>108</v>
      </c>
      <c r="G149" s="57">
        <v>130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120</v>
      </c>
      <c r="E150" s="317"/>
      <c r="F150" s="317"/>
      <c r="G150" s="318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277</v>
      </c>
      <c r="E151" s="317"/>
      <c r="F151" s="317"/>
      <c r="G151" s="318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69</v>
      </c>
      <c r="E152" s="317"/>
      <c r="F152" s="317"/>
      <c r="G152" s="318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79">
        <v>71</v>
      </c>
      <c r="E153" s="317"/>
      <c r="F153" s="317"/>
      <c r="G153" s="318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219</v>
      </c>
      <c r="F154" s="28">
        <v>219</v>
      </c>
      <c r="G154" s="57">
        <v>262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182</v>
      </c>
      <c r="E155" s="317"/>
      <c r="F155" s="317"/>
      <c r="G155" s="318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416</v>
      </c>
      <c r="E156" s="317"/>
      <c r="F156" s="317"/>
      <c r="G156" s="318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106</v>
      </c>
      <c r="E157" s="317"/>
      <c r="F157" s="317"/>
      <c r="G157" s="318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79">
        <v>108</v>
      </c>
      <c r="E158" s="317"/>
      <c r="F158" s="317"/>
      <c r="G158" s="318"/>
    </row>
    <row r="159" spans="1:7" ht="23.25" x14ac:dyDescent="0.25">
      <c r="A159" s="208">
        <v>1030</v>
      </c>
      <c r="B159" s="209" t="s">
        <v>271</v>
      </c>
      <c r="C159" s="210" t="s">
        <v>261</v>
      </c>
      <c r="D159" s="56"/>
      <c r="E159" s="28">
        <v>108</v>
      </c>
      <c r="F159" s="28">
        <v>108</v>
      </c>
      <c r="G159" s="57">
        <v>130</v>
      </c>
    </row>
    <row r="160" spans="1:7" ht="24.75" x14ac:dyDescent="0.25">
      <c r="A160" s="211">
        <v>1031</v>
      </c>
      <c r="B160" s="183" t="s">
        <v>272</v>
      </c>
      <c r="C160" s="213" t="s">
        <v>261</v>
      </c>
      <c r="D160" s="240">
        <v>120</v>
      </c>
      <c r="E160" s="317"/>
      <c r="F160" s="317"/>
      <c r="G160" s="318"/>
    </row>
    <row r="161" spans="1:7" ht="24.75" x14ac:dyDescent="0.25">
      <c r="A161" s="214">
        <v>1032</v>
      </c>
      <c r="B161" s="35" t="s">
        <v>273</v>
      </c>
      <c r="C161" s="216" t="s">
        <v>261</v>
      </c>
      <c r="D161" s="240">
        <v>277</v>
      </c>
      <c r="E161" s="317"/>
      <c r="F161" s="317"/>
      <c r="G161" s="318"/>
    </row>
    <row r="162" spans="1:7" ht="24.75" x14ac:dyDescent="0.25">
      <c r="A162" s="217">
        <v>1033</v>
      </c>
      <c r="B162" s="35" t="s">
        <v>274</v>
      </c>
      <c r="C162" s="219" t="s">
        <v>261</v>
      </c>
      <c r="D162" s="240">
        <v>69</v>
      </c>
      <c r="E162" s="317"/>
      <c r="F162" s="317"/>
      <c r="G162" s="318"/>
    </row>
    <row r="163" spans="1:7" ht="25.5" thickBot="1" x14ac:dyDescent="0.3">
      <c r="A163" s="220">
        <v>1034</v>
      </c>
      <c r="B163" s="35" t="s">
        <v>275</v>
      </c>
      <c r="C163" s="222" t="s">
        <v>261</v>
      </c>
      <c r="D163" s="79">
        <v>71</v>
      </c>
      <c r="E163" s="317"/>
      <c r="F163" s="317"/>
      <c r="G163" s="318"/>
    </row>
    <row r="164" spans="1:7" ht="24.75" x14ac:dyDescent="0.25">
      <c r="A164" s="369" t="s">
        <v>484</v>
      </c>
      <c r="B164" s="183" t="s">
        <v>485</v>
      </c>
      <c r="C164" s="184" t="s">
        <v>486</v>
      </c>
      <c r="D164" s="56"/>
      <c r="E164" s="28">
        <v>108</v>
      </c>
      <c r="F164" s="28">
        <v>108</v>
      </c>
      <c r="G164" s="57">
        <v>130</v>
      </c>
    </row>
    <row r="165" spans="1:7" ht="24.75" x14ac:dyDescent="0.25">
      <c r="A165" s="370" t="s">
        <v>487</v>
      </c>
      <c r="B165" s="35" t="s">
        <v>488</v>
      </c>
      <c r="C165" s="36" t="s">
        <v>486</v>
      </c>
      <c r="D165" s="240">
        <v>120</v>
      </c>
      <c r="E165" s="317"/>
      <c r="F165" s="317"/>
      <c r="G165" s="318"/>
    </row>
    <row r="166" spans="1:7" ht="24.75" x14ac:dyDescent="0.25">
      <c r="A166" s="370" t="s">
        <v>489</v>
      </c>
      <c r="B166" s="35" t="s">
        <v>490</v>
      </c>
      <c r="C166" s="36" t="s">
        <v>486</v>
      </c>
      <c r="D166" s="240">
        <v>277</v>
      </c>
      <c r="E166" s="317"/>
      <c r="F166" s="317"/>
      <c r="G166" s="318"/>
    </row>
    <row r="167" spans="1:7" ht="24.75" x14ac:dyDescent="0.25">
      <c r="A167" s="370" t="s">
        <v>491</v>
      </c>
      <c r="B167" s="35" t="s">
        <v>492</v>
      </c>
      <c r="C167" s="36" t="s">
        <v>486</v>
      </c>
      <c r="D167" s="240">
        <v>69</v>
      </c>
      <c r="E167" s="317"/>
      <c r="F167" s="317"/>
      <c r="G167" s="318"/>
    </row>
    <row r="168" spans="1:7" ht="25.5" thickBot="1" x14ac:dyDescent="0.3">
      <c r="A168" s="371" t="s">
        <v>493</v>
      </c>
      <c r="B168" s="44" t="s">
        <v>494</v>
      </c>
      <c r="C168" s="45" t="s">
        <v>486</v>
      </c>
      <c r="D168" s="79">
        <v>71</v>
      </c>
      <c r="E168" s="332"/>
      <c r="F168" s="332"/>
      <c r="G168" s="339"/>
    </row>
    <row r="169" spans="1:7" ht="15" customHeight="1" thickBot="1" x14ac:dyDescent="0.3">
      <c r="A169" s="200">
        <v>11</v>
      </c>
      <c r="B169" s="443" t="s">
        <v>276</v>
      </c>
      <c r="C169" s="444"/>
      <c r="D169" s="437"/>
      <c r="E169" s="437"/>
      <c r="F169" s="437"/>
      <c r="G169" s="438"/>
    </row>
    <row r="170" spans="1:7" ht="14.45" customHeight="1" x14ac:dyDescent="0.25">
      <c r="A170" s="223">
        <v>1110</v>
      </c>
      <c r="B170" s="333" t="s">
        <v>277</v>
      </c>
      <c r="C170" s="334" t="s">
        <v>22</v>
      </c>
      <c r="D170" s="56"/>
      <c r="E170" s="28">
        <v>514</v>
      </c>
      <c r="F170" s="28">
        <v>514</v>
      </c>
      <c r="G170" s="57">
        <v>616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179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79">
        <v>342</v>
      </c>
      <c r="E172" s="66"/>
      <c r="F172" s="66"/>
      <c r="G172" s="67"/>
    </row>
    <row r="173" spans="1:7" ht="24.75" x14ac:dyDescent="0.25">
      <c r="A173" s="226">
        <v>1120</v>
      </c>
      <c r="B173" s="109" t="s">
        <v>280</v>
      </c>
      <c r="C173" s="110" t="s">
        <v>22</v>
      </c>
      <c r="D173" s="56"/>
      <c r="E173" s="28">
        <v>514</v>
      </c>
      <c r="F173" s="28">
        <v>514</v>
      </c>
      <c r="G173" s="57">
        <v>616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264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79">
        <v>596</v>
      </c>
      <c r="E175" s="66"/>
      <c r="F175" s="66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514</v>
      </c>
      <c r="F176" s="28">
        <v>514</v>
      </c>
      <c r="G176" s="57">
        <v>616</v>
      </c>
    </row>
    <row r="177" spans="1:8" ht="24.75" x14ac:dyDescent="0.25">
      <c r="A177" s="228">
        <v>1131</v>
      </c>
      <c r="B177" s="112" t="s">
        <v>284</v>
      </c>
      <c r="C177" s="113" t="s">
        <v>22</v>
      </c>
      <c r="D177" s="240">
        <v>415</v>
      </c>
      <c r="E177" s="61"/>
      <c r="F177" s="61"/>
      <c r="G177" s="62"/>
    </row>
    <row r="178" spans="1:8" ht="25.5" thickBot="1" x14ac:dyDescent="0.3">
      <c r="A178" s="225">
        <v>1132</v>
      </c>
      <c r="B178" s="115" t="s">
        <v>285</v>
      </c>
      <c r="C178" s="116" t="s">
        <v>22</v>
      </c>
      <c r="D178" s="79">
        <v>932</v>
      </c>
      <c r="E178" s="66"/>
      <c r="F178" s="66"/>
      <c r="G178" s="67"/>
    </row>
    <row r="179" spans="1:8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514</v>
      </c>
      <c r="F179" s="28">
        <v>514</v>
      </c>
      <c r="G179" s="57">
        <v>616</v>
      </c>
      <c r="H179" s="120"/>
    </row>
    <row r="180" spans="1:8" ht="24.75" x14ac:dyDescent="0.25">
      <c r="A180" s="224">
        <v>1141</v>
      </c>
      <c r="B180" s="112" t="s">
        <v>287</v>
      </c>
      <c r="C180" s="113" t="s">
        <v>22</v>
      </c>
      <c r="D180" s="240">
        <v>1095</v>
      </c>
      <c r="E180" s="61"/>
      <c r="F180" s="61"/>
      <c r="G180" s="62"/>
    </row>
    <row r="181" spans="1:8" ht="25.5" thickBot="1" x14ac:dyDescent="0.3">
      <c r="A181" s="225">
        <v>1142</v>
      </c>
      <c r="B181" s="115" t="s">
        <v>288</v>
      </c>
      <c r="C181" s="116" t="s">
        <v>22</v>
      </c>
      <c r="D181" s="79">
        <v>2470</v>
      </c>
      <c r="E181" s="66"/>
      <c r="F181" s="66"/>
      <c r="G181" s="67"/>
    </row>
    <row r="182" spans="1:8" ht="15" customHeight="1" thickBot="1" x14ac:dyDescent="0.3">
      <c r="A182" s="229">
        <v>12</v>
      </c>
      <c r="B182" s="425" t="s">
        <v>289</v>
      </c>
      <c r="C182" s="426"/>
      <c r="D182" s="432"/>
      <c r="E182" s="432"/>
      <c r="F182" s="432"/>
      <c r="G182" s="433"/>
    </row>
    <row r="183" spans="1:8" ht="24.6" customHeight="1" x14ac:dyDescent="0.25">
      <c r="A183" s="202">
        <v>1210</v>
      </c>
      <c r="B183" s="26" t="s">
        <v>290</v>
      </c>
      <c r="C183" s="27" t="s">
        <v>22</v>
      </c>
      <c r="D183" s="56"/>
      <c r="E183" s="28">
        <v>1664</v>
      </c>
      <c r="F183" s="28">
        <v>2434</v>
      </c>
      <c r="G183" s="57">
        <v>2809</v>
      </c>
    </row>
    <row r="184" spans="1:8" ht="24.75" x14ac:dyDescent="0.25">
      <c r="A184" s="230">
        <v>1211</v>
      </c>
      <c r="B184" s="35" t="s">
        <v>291</v>
      </c>
      <c r="C184" s="36" t="s">
        <v>22</v>
      </c>
      <c r="D184" s="240">
        <v>179</v>
      </c>
      <c r="E184" s="61"/>
      <c r="F184" s="61"/>
      <c r="G184" s="62"/>
    </row>
    <row r="185" spans="1:8" ht="25.5" thickBot="1" x14ac:dyDescent="0.3">
      <c r="A185" s="204">
        <v>1212</v>
      </c>
      <c r="B185" s="44" t="s">
        <v>292</v>
      </c>
      <c r="C185" s="45" t="s">
        <v>22</v>
      </c>
      <c r="D185" s="79">
        <v>342</v>
      </c>
      <c r="E185" s="66"/>
      <c r="F185" s="66"/>
      <c r="G185" s="67"/>
    </row>
    <row r="186" spans="1:8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2516</v>
      </c>
      <c r="F186" s="28">
        <v>3692</v>
      </c>
      <c r="G186" s="57">
        <v>4250</v>
      </c>
    </row>
    <row r="187" spans="1:8" ht="24.75" x14ac:dyDescent="0.25">
      <c r="A187" s="230">
        <v>1221</v>
      </c>
      <c r="B187" s="35" t="s">
        <v>294</v>
      </c>
      <c r="C187" s="36" t="s">
        <v>22</v>
      </c>
      <c r="D187" s="240">
        <v>264</v>
      </c>
      <c r="E187" s="61"/>
      <c r="F187" s="61"/>
      <c r="G187" s="62"/>
    </row>
    <row r="188" spans="1:8" ht="25.5" thickBot="1" x14ac:dyDescent="0.3">
      <c r="A188" s="204">
        <v>1222</v>
      </c>
      <c r="B188" s="44" t="s">
        <v>295</v>
      </c>
      <c r="C188" s="45" t="s">
        <v>22</v>
      </c>
      <c r="D188" s="79">
        <v>596</v>
      </c>
      <c r="E188" s="66"/>
      <c r="F188" s="66"/>
      <c r="G188" s="67"/>
    </row>
    <row r="189" spans="1:8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4323</v>
      </c>
      <c r="F189" s="28">
        <v>6344</v>
      </c>
      <c r="G189" s="57">
        <v>7319</v>
      </c>
    </row>
    <row r="190" spans="1:8" ht="24.75" x14ac:dyDescent="0.25">
      <c r="A190" s="230">
        <v>1231</v>
      </c>
      <c r="B190" s="35" t="s">
        <v>297</v>
      </c>
      <c r="C190" s="36" t="s">
        <v>22</v>
      </c>
      <c r="D190" s="240">
        <v>415</v>
      </c>
      <c r="E190" s="61"/>
      <c r="F190" s="61"/>
      <c r="G190" s="62"/>
    </row>
    <row r="191" spans="1:8" ht="25.5" thickBot="1" x14ac:dyDescent="0.3">
      <c r="A191" s="204">
        <v>1232</v>
      </c>
      <c r="B191" s="44" t="s">
        <v>298</v>
      </c>
      <c r="C191" s="45" t="s">
        <v>22</v>
      </c>
      <c r="D191" s="79">
        <v>932</v>
      </c>
      <c r="E191" s="66"/>
      <c r="F191" s="66"/>
      <c r="G191" s="67"/>
    </row>
    <row r="192" spans="1:8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11085</v>
      </c>
      <c r="F192" s="28">
        <v>16260</v>
      </c>
      <c r="G192" s="57">
        <v>18737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1095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79">
        <v>2470</v>
      </c>
      <c r="E194" s="66"/>
      <c r="F194" s="66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15519</v>
      </c>
      <c r="F195" s="28">
        <v>22763</v>
      </c>
      <c r="G195" s="57">
        <v>26231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1533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79">
        <v>3458</v>
      </c>
      <c r="E197" s="66"/>
      <c r="F197" s="66"/>
      <c r="G197" s="67"/>
    </row>
    <row r="198" spans="1:7" ht="15.75" thickBot="1" x14ac:dyDescent="0.3">
      <c r="A198" s="229">
        <v>13</v>
      </c>
      <c r="B198" s="431" t="s">
        <v>302</v>
      </c>
      <c r="C198" s="432"/>
      <c r="D198" s="432"/>
      <c r="E198" s="432"/>
      <c r="F198" s="432"/>
      <c r="G198" s="433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69</v>
      </c>
      <c r="F199" s="28">
        <v>69</v>
      </c>
      <c r="G199" s="57">
        <v>84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61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61</v>
      </c>
      <c r="E201" s="66"/>
      <c r="F201" s="66"/>
      <c r="G201" s="67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163"/>
      <c r="E202" s="28">
        <v>54</v>
      </c>
      <c r="F202" s="28">
        <v>54</v>
      </c>
      <c r="G202" s="57">
        <v>60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319">
        <v>43</v>
      </c>
      <c r="E203" s="317"/>
      <c r="F203" s="317"/>
      <c r="G203" s="339"/>
    </row>
    <row r="204" spans="1:7" s="4" customFormat="1" ht="15.75" thickBot="1" x14ac:dyDescent="0.3">
      <c r="A204" s="200">
        <v>14</v>
      </c>
      <c r="B204" s="425" t="s">
        <v>309</v>
      </c>
      <c r="C204" s="434"/>
      <c r="D204" s="434"/>
      <c r="E204" s="434"/>
      <c r="F204" s="434"/>
      <c r="G204" s="435"/>
    </row>
    <row r="205" spans="1:7" ht="24.75" x14ac:dyDescent="0.25">
      <c r="A205" s="202">
        <v>1410</v>
      </c>
      <c r="B205" s="26" t="s">
        <v>310</v>
      </c>
      <c r="C205" s="27" t="s">
        <v>311</v>
      </c>
      <c r="D205" s="27"/>
      <c r="E205" s="28">
        <v>461</v>
      </c>
      <c r="F205" s="28">
        <v>461</v>
      </c>
      <c r="G205" s="57">
        <v>461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1258</v>
      </c>
      <c r="F206" s="240">
        <v>1258</v>
      </c>
      <c r="G206" s="361">
        <v>1258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1701</v>
      </c>
      <c r="F207" s="240">
        <v>1701</v>
      </c>
      <c r="G207" s="361">
        <v>1701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2828</v>
      </c>
      <c r="F208" s="240">
        <v>2828</v>
      </c>
      <c r="G208" s="361">
        <v>2828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610</v>
      </c>
      <c r="F209" s="240">
        <v>610</v>
      </c>
      <c r="G209" s="361">
        <v>610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240">
        <v>819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240">
        <v>1100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240">
        <v>465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240">
        <v>192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240">
        <v>294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514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1346</v>
      </c>
      <c r="F217" s="28">
        <v>1346</v>
      </c>
      <c r="G217" s="57">
        <v>1346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2021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3027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1346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240">
        <v>206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240">
        <v>247</v>
      </c>
      <c r="E223" s="317"/>
      <c r="F223" s="317"/>
      <c r="G223" s="318"/>
    </row>
    <row r="224" spans="1:7" ht="24.75" x14ac:dyDescent="0.25">
      <c r="A224" s="233">
        <v>1467</v>
      </c>
      <c r="B224" s="150" t="s">
        <v>334</v>
      </c>
      <c r="C224" s="162" t="s">
        <v>39</v>
      </c>
      <c r="D224" s="240">
        <v>561</v>
      </c>
      <c r="E224" s="317"/>
      <c r="F224" s="317"/>
      <c r="G224" s="318"/>
    </row>
    <row r="225" spans="1:7" ht="24.75" x14ac:dyDescent="0.25">
      <c r="A225" s="233">
        <v>1470</v>
      </c>
      <c r="B225" s="150" t="s">
        <v>335</v>
      </c>
      <c r="C225" s="162" t="s">
        <v>336</v>
      </c>
      <c r="D225" s="253"/>
      <c r="E225" s="240">
        <v>12395</v>
      </c>
      <c r="F225" s="240">
        <v>12395</v>
      </c>
      <c r="G225" s="362">
        <v>12395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13614</v>
      </c>
      <c r="F226" s="240">
        <v>13614</v>
      </c>
      <c r="G226" s="361">
        <v>13614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282</v>
      </c>
      <c r="F227" s="240">
        <v>282</v>
      </c>
      <c r="G227" s="363">
        <v>282</v>
      </c>
    </row>
    <row r="228" spans="1:7" ht="15.75" thickBot="1" x14ac:dyDescent="0.3">
      <c r="A228" s="229">
        <v>15</v>
      </c>
      <c r="B228" s="445" t="s">
        <v>339</v>
      </c>
      <c r="C228" s="429"/>
      <c r="D228" s="429"/>
      <c r="E228" s="429"/>
      <c r="F228" s="429"/>
      <c r="G228" s="430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240"/>
      <c r="F233" s="240"/>
      <c r="G233" s="363"/>
    </row>
    <row r="234" spans="1:7" ht="15.75" thickBot="1" x14ac:dyDescent="0.3">
      <c r="A234" s="229">
        <v>16</v>
      </c>
      <c r="B234" s="425" t="s">
        <v>502</v>
      </c>
      <c r="C234" s="446"/>
      <c r="D234" s="446"/>
      <c r="E234" s="446"/>
      <c r="F234" s="446"/>
      <c r="G234" s="447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3499</v>
      </c>
      <c r="F235" s="28">
        <v>3499</v>
      </c>
      <c r="G235" s="57">
        <v>3995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2017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79">
        <v>3021</v>
      </c>
      <c r="E237" s="66"/>
      <c r="F237" s="66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7866</v>
      </c>
      <c r="F238" s="28">
        <v>7866</v>
      </c>
      <c r="G238" s="57">
        <v>8990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2389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79">
        <v>3585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12704</v>
      </c>
      <c r="F241" s="28">
        <v>12704</v>
      </c>
      <c r="G241" s="57">
        <v>14521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4039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79">
        <v>6059</v>
      </c>
      <c r="E243" s="66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21460</v>
      </c>
      <c r="F244" s="28">
        <v>21460</v>
      </c>
      <c r="G244" s="57">
        <v>24524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4531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79">
        <v>6669</v>
      </c>
      <c r="E246" s="66"/>
      <c r="F246" s="66"/>
      <c r="G246" s="67"/>
    </row>
    <row r="247" spans="1:7" s="4" customFormat="1" ht="15.75" thickBot="1" x14ac:dyDescent="0.3">
      <c r="A247" s="276">
        <v>17</v>
      </c>
      <c r="B247" s="431" t="s">
        <v>358</v>
      </c>
      <c r="C247" s="434"/>
      <c r="D247" s="434"/>
      <c r="E247" s="434"/>
      <c r="F247" s="434"/>
      <c r="G247" s="435"/>
    </row>
    <row r="248" spans="1:7" ht="24.75" x14ac:dyDescent="0.25">
      <c r="A248" s="277">
        <v>1700</v>
      </c>
      <c r="B248" s="278" t="s">
        <v>359</v>
      </c>
      <c r="C248" s="279" t="s">
        <v>360</v>
      </c>
      <c r="D248" s="102"/>
      <c r="E248" s="28">
        <v>43</v>
      </c>
      <c r="F248" s="28">
        <v>43</v>
      </c>
      <c r="G248" s="57">
        <v>43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28" t="s">
        <v>363</v>
      </c>
      <c r="C250" s="429"/>
      <c r="D250" s="429"/>
      <c r="E250" s="429"/>
      <c r="F250" s="429"/>
      <c r="G250" s="430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28" t="s">
        <v>365</v>
      </c>
      <c r="C252" s="429"/>
      <c r="D252" s="429"/>
      <c r="E252" s="429"/>
      <c r="F252" s="429"/>
      <c r="G252" s="430"/>
    </row>
    <row r="253" spans="1:7" ht="15" customHeight="1" thickBot="1" x14ac:dyDescent="0.3">
      <c r="A253" s="282">
        <v>1900</v>
      </c>
      <c r="B253" s="283" t="s">
        <v>366</v>
      </c>
      <c r="C253" s="284" t="s">
        <v>199</v>
      </c>
      <c r="D253" s="285"/>
      <c r="E253" s="285"/>
      <c r="F253" s="285"/>
      <c r="G253" s="263"/>
    </row>
    <row r="254" spans="1:7" ht="24.75" x14ac:dyDescent="0.25">
      <c r="A254" s="226">
        <v>1910</v>
      </c>
      <c r="B254" s="109" t="s">
        <v>367</v>
      </c>
      <c r="C254" s="102" t="s">
        <v>22</v>
      </c>
      <c r="D254" s="56"/>
      <c r="E254" s="28">
        <v>786</v>
      </c>
      <c r="F254" s="28">
        <v>786</v>
      </c>
      <c r="G254" s="57">
        <v>786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79">
        <v>389</v>
      </c>
      <c r="E255" s="317"/>
      <c r="F255" s="317"/>
      <c r="G255" s="318"/>
    </row>
    <row r="256" spans="1:7" ht="24.75" x14ac:dyDescent="0.25">
      <c r="A256" s="226">
        <v>1920</v>
      </c>
      <c r="B256" s="109" t="s">
        <v>369</v>
      </c>
      <c r="C256" s="102" t="s">
        <v>22</v>
      </c>
      <c r="D256" s="56"/>
      <c r="E256" s="28">
        <v>786</v>
      </c>
      <c r="F256" s="28">
        <v>786</v>
      </c>
      <c r="G256" s="57">
        <v>786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79">
        <v>1175</v>
      </c>
      <c r="E257" s="317"/>
      <c r="F257" s="317"/>
      <c r="G257" s="318"/>
    </row>
    <row r="258" spans="1:7" ht="24.75" x14ac:dyDescent="0.25">
      <c r="A258" s="226">
        <v>1930</v>
      </c>
      <c r="B258" s="109" t="s">
        <v>371</v>
      </c>
      <c r="C258" s="102" t="s">
        <v>22</v>
      </c>
      <c r="D258" s="56"/>
      <c r="E258" s="28">
        <v>786</v>
      </c>
      <c r="F258" s="28">
        <v>786</v>
      </c>
      <c r="G258" s="57">
        <v>786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79">
        <v>2348</v>
      </c>
      <c r="E259" s="317"/>
      <c r="F259" s="317"/>
      <c r="G259" s="318"/>
    </row>
    <row r="260" spans="1:7" ht="24.75" x14ac:dyDescent="0.25">
      <c r="A260" s="226">
        <v>1940</v>
      </c>
      <c r="B260" s="109" t="s">
        <v>373</v>
      </c>
      <c r="C260" s="102" t="s">
        <v>22</v>
      </c>
      <c r="D260" s="56"/>
      <c r="E260" s="28">
        <v>786</v>
      </c>
      <c r="F260" s="28">
        <v>786</v>
      </c>
      <c r="G260" s="57">
        <v>786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79">
        <v>3524</v>
      </c>
      <c r="E261" s="317"/>
      <c r="F261" s="317"/>
      <c r="G261" s="318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8382</v>
      </c>
      <c r="F262" s="28">
        <v>8382</v>
      </c>
      <c r="G262" s="57">
        <v>8382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79">
        <v>4576</v>
      </c>
      <c r="E263" s="317"/>
      <c r="F263" s="317"/>
      <c r="G263" s="318"/>
    </row>
    <row r="264" spans="1:7" ht="15.75" thickBot="1" x14ac:dyDescent="0.3">
      <c r="A264" s="292">
        <v>20</v>
      </c>
      <c r="B264" s="431" t="s">
        <v>377</v>
      </c>
      <c r="C264" s="432"/>
      <c r="D264" s="432"/>
      <c r="E264" s="432"/>
      <c r="F264" s="432"/>
      <c r="G264" s="433"/>
    </row>
    <row r="265" spans="1:7" ht="24.6" customHeight="1" x14ac:dyDescent="0.25">
      <c r="A265" s="223">
        <v>2010</v>
      </c>
      <c r="B265" s="109" t="s">
        <v>378</v>
      </c>
      <c r="C265" s="110" t="s">
        <v>22</v>
      </c>
      <c r="D265" s="56"/>
      <c r="E265" s="28">
        <v>164</v>
      </c>
      <c r="F265" s="28">
        <v>164</v>
      </c>
      <c r="G265" s="57">
        <v>202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37">
        <v>60</v>
      </c>
      <c r="E266" s="357"/>
      <c r="F266" s="355"/>
      <c r="G266" s="356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119</v>
      </c>
      <c r="E267" s="358"/>
      <c r="F267" s="317"/>
      <c r="G267" s="318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36</v>
      </c>
      <c r="E268" s="358"/>
      <c r="F268" s="317"/>
      <c r="G268" s="318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79">
        <v>36</v>
      </c>
      <c r="E269" s="359"/>
      <c r="F269" s="332"/>
      <c r="G269" s="339"/>
    </row>
    <row r="270" spans="1:7" ht="24.75" x14ac:dyDescent="0.25">
      <c r="A270" s="226">
        <v>2020</v>
      </c>
      <c r="B270" s="109" t="s">
        <v>383</v>
      </c>
      <c r="C270" s="110" t="s">
        <v>22</v>
      </c>
      <c r="D270" s="56"/>
      <c r="E270" s="360">
        <v>164</v>
      </c>
      <c r="F270" s="28">
        <v>164</v>
      </c>
      <c r="G270" s="57">
        <v>202</v>
      </c>
    </row>
    <row r="271" spans="1:7" ht="24.75" x14ac:dyDescent="0.25">
      <c r="A271" s="227">
        <v>2021</v>
      </c>
      <c r="B271" s="112" t="s">
        <v>384</v>
      </c>
      <c r="C271" s="113" t="s">
        <v>22</v>
      </c>
      <c r="D271" s="240">
        <v>85</v>
      </c>
      <c r="E271" s="357"/>
      <c r="F271" s="355"/>
      <c r="G271" s="356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130</v>
      </c>
      <c r="E272" s="358"/>
      <c r="F272" s="317"/>
      <c r="G272" s="318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48</v>
      </c>
      <c r="E273" s="358"/>
      <c r="F273" s="317"/>
      <c r="G273" s="318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79">
        <v>48</v>
      </c>
      <c r="E274" s="359"/>
      <c r="F274" s="332"/>
      <c r="G274" s="339"/>
    </row>
    <row r="275" spans="1:7" ht="15.75" thickBot="1" x14ac:dyDescent="0.3">
      <c r="A275" s="292">
        <v>21</v>
      </c>
      <c r="B275" s="428" t="s">
        <v>388</v>
      </c>
      <c r="C275" s="429"/>
      <c r="D275" s="429"/>
      <c r="E275" s="429"/>
      <c r="F275" s="429"/>
      <c r="G275" s="430"/>
    </row>
    <row r="276" spans="1:7" ht="25.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25" t="s">
        <v>390</v>
      </c>
      <c r="C277" s="432"/>
      <c r="D277" s="432"/>
      <c r="E277" s="432"/>
      <c r="F277" s="432"/>
      <c r="G277" s="433"/>
    </row>
    <row r="278" spans="1:7" ht="24.6" customHeight="1" thickBot="1" x14ac:dyDescent="0.3">
      <c r="A278" s="296">
        <v>2200</v>
      </c>
      <c r="B278" s="297" t="s">
        <v>391</v>
      </c>
      <c r="C278" s="284" t="s">
        <v>67</v>
      </c>
      <c r="D278" s="298"/>
      <c r="E278" s="360">
        <v>572</v>
      </c>
      <c r="F278" s="28">
        <v>572</v>
      </c>
      <c r="G278" s="57">
        <v>572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360">
        <v>1725</v>
      </c>
      <c r="F279" s="28">
        <v>1725</v>
      </c>
      <c r="G279" s="57">
        <v>1725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729</v>
      </c>
      <c r="E280" s="317"/>
      <c r="F280" s="317"/>
      <c r="G280" s="318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79">
        <v>729</v>
      </c>
      <c r="E281" s="317"/>
      <c r="F281" s="317"/>
      <c r="G281" s="318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360">
        <v>1736</v>
      </c>
      <c r="F282" s="28">
        <v>1736</v>
      </c>
      <c r="G282" s="57">
        <v>1736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1063</v>
      </c>
      <c r="E283" s="317"/>
      <c r="F283" s="317"/>
      <c r="G283" s="318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79">
        <v>1063</v>
      </c>
      <c r="E284" s="317"/>
      <c r="F284" s="317"/>
      <c r="G284" s="318"/>
    </row>
    <row r="285" spans="1:7" ht="15.75" thickBot="1" x14ac:dyDescent="0.3">
      <c r="A285" s="276">
        <v>23</v>
      </c>
      <c r="B285" s="425" t="s">
        <v>398</v>
      </c>
      <c r="C285" s="426"/>
      <c r="D285" s="426"/>
      <c r="E285" s="426"/>
      <c r="F285" s="426"/>
      <c r="G285" s="42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360">
        <v>70</v>
      </c>
      <c r="F287" s="28">
        <v>70</v>
      </c>
      <c r="G287" s="57">
        <v>70</v>
      </c>
    </row>
    <row r="288" spans="1:7" ht="15" customHeight="1" thickBot="1" x14ac:dyDescent="0.3">
      <c r="A288" s="276">
        <v>24</v>
      </c>
      <c r="B288" s="425" t="s">
        <v>501</v>
      </c>
      <c r="C288" s="426"/>
      <c r="D288" s="426"/>
      <c r="E288" s="426"/>
      <c r="F288" s="426"/>
      <c r="G288" s="42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360">
        <v>108</v>
      </c>
      <c r="F289" s="28">
        <v>108</v>
      </c>
      <c r="G289" s="57">
        <v>130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120</v>
      </c>
      <c r="E290" s="317"/>
      <c r="F290" s="317"/>
      <c r="G290" s="318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277</v>
      </c>
      <c r="E291" s="332"/>
      <c r="F291" s="332"/>
      <c r="G291" s="339"/>
    </row>
    <row r="292" spans="1:7" ht="15.75" thickBot="1" x14ac:dyDescent="0.3">
      <c r="A292" s="276">
        <v>25</v>
      </c>
      <c r="B292" s="321" t="s">
        <v>416</v>
      </c>
      <c r="C292" s="320"/>
      <c r="G292" s="372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360">
        <v>130</v>
      </c>
      <c r="F293" s="28">
        <v>130</v>
      </c>
      <c r="G293" s="57">
        <v>130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120</v>
      </c>
      <c r="E294" s="317"/>
      <c r="F294" s="317"/>
      <c r="G294" s="318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69</v>
      </c>
      <c r="E295" s="317"/>
      <c r="F295" s="317"/>
      <c r="G295" s="318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360">
        <v>262</v>
      </c>
      <c r="F296" s="28">
        <v>262</v>
      </c>
      <c r="G296" s="57">
        <v>262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182</v>
      </c>
      <c r="E297" s="317"/>
      <c r="F297" s="317"/>
      <c r="G297" s="318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106</v>
      </c>
      <c r="E298" s="317"/>
      <c r="F298" s="317"/>
      <c r="G298" s="318"/>
    </row>
    <row r="299" spans="1:7" ht="24.75" x14ac:dyDescent="0.25">
      <c r="A299" s="337" t="s">
        <v>194</v>
      </c>
      <c r="B299" s="260" t="s">
        <v>195</v>
      </c>
      <c r="C299" s="261" t="s">
        <v>196</v>
      </c>
      <c r="D299" s="27"/>
      <c r="E299" s="360">
        <v>40</v>
      </c>
      <c r="F299" s="28">
        <v>40</v>
      </c>
      <c r="G299" s="57">
        <v>48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3"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  <mergeCell ref="B6:E6"/>
    <mergeCell ref="F7:G7"/>
    <mergeCell ref="B8:F8"/>
    <mergeCell ref="B9:F9"/>
    <mergeCell ref="E14:G14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88:G288"/>
    <mergeCell ref="B250:G250"/>
    <mergeCell ref="B252:G252"/>
    <mergeCell ref="B264:G264"/>
    <mergeCell ref="B275:G275"/>
    <mergeCell ref="B277:G277"/>
    <mergeCell ref="B285:G28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00"/>
  <sheetViews>
    <sheetView workbookViewId="0">
      <selection activeCell="I23" sqref="I23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364"/>
      <c r="B6" s="448" t="s">
        <v>505</v>
      </c>
      <c r="C6" s="448"/>
      <c r="D6" s="448"/>
      <c r="E6" s="449"/>
      <c r="F6" s="364"/>
      <c r="G6" s="364"/>
    </row>
    <row r="7" spans="1:7" x14ac:dyDescent="0.25">
      <c r="A7" s="364"/>
      <c r="B7" s="364"/>
      <c r="C7" s="364"/>
      <c r="D7" s="364"/>
      <c r="E7" s="364"/>
      <c r="F7" s="450" t="s">
        <v>495</v>
      </c>
      <c r="G7" s="451"/>
    </row>
    <row r="8" spans="1:7" x14ac:dyDescent="0.25">
      <c r="A8" s="1"/>
      <c r="B8" s="452" t="s">
        <v>506</v>
      </c>
      <c r="C8" s="453"/>
      <c r="D8" s="453"/>
      <c r="E8" s="453"/>
      <c r="F8" s="453"/>
      <c r="G8" s="1"/>
    </row>
    <row r="9" spans="1:7" x14ac:dyDescent="0.25">
      <c r="A9" s="1"/>
      <c r="B9" s="452" t="s">
        <v>507</v>
      </c>
      <c r="C9" s="453"/>
      <c r="D9" s="453"/>
      <c r="E9" s="453"/>
      <c r="F9" s="453"/>
      <c r="G9" s="1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57" t="s">
        <v>2</v>
      </c>
      <c r="B11" s="460" t="s">
        <v>3</v>
      </c>
      <c r="C11" s="460" t="s">
        <v>4</v>
      </c>
      <c r="D11" s="5" t="s">
        <v>5</v>
      </c>
      <c r="E11" s="463" t="s">
        <v>6</v>
      </c>
      <c r="F11" s="464"/>
      <c r="G11" s="465"/>
    </row>
    <row r="12" spans="1:7" x14ac:dyDescent="0.25">
      <c r="A12" s="458"/>
      <c r="B12" s="461"/>
      <c r="C12" s="461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9"/>
      <c r="B13" s="462"/>
      <c r="C13" s="462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54">
        <v>1</v>
      </c>
      <c r="F14" s="455"/>
      <c r="G14" s="456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268</v>
      </c>
      <c r="E15" s="469"/>
      <c r="F15" s="469"/>
      <c r="G15" s="470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403</v>
      </c>
      <c r="E16" s="471"/>
      <c r="F16" s="471"/>
      <c r="G16" s="472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457</v>
      </c>
      <c r="E17" s="471"/>
      <c r="F17" s="471"/>
      <c r="G17" s="472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689</v>
      </c>
      <c r="E18" s="471"/>
      <c r="F18" s="471"/>
      <c r="G18" s="472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1610</v>
      </c>
      <c r="E19" s="471"/>
      <c r="F19" s="471"/>
      <c r="G19" s="472"/>
    </row>
    <row r="20" spans="1:7" ht="24.75" x14ac:dyDescent="0.25">
      <c r="A20" s="34" t="s">
        <v>33</v>
      </c>
      <c r="B20" s="35" t="s">
        <v>34</v>
      </c>
      <c r="C20" s="36" t="s">
        <v>22</v>
      </c>
      <c r="D20" s="240">
        <v>2416</v>
      </c>
      <c r="E20" s="471"/>
      <c r="F20" s="471"/>
      <c r="G20" s="472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2254</v>
      </c>
      <c r="E21" s="473"/>
      <c r="F21" s="473"/>
      <c r="G21" s="474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3384</v>
      </c>
      <c r="E22" s="475"/>
      <c r="F22" s="475"/>
      <c r="G22" s="476"/>
    </row>
    <row r="23" spans="1:7" ht="15.75" thickBot="1" x14ac:dyDescent="0.3">
      <c r="A23" s="51" t="s">
        <v>35</v>
      </c>
      <c r="B23" s="477" t="s">
        <v>36</v>
      </c>
      <c r="C23" s="478"/>
      <c r="D23" s="478"/>
      <c r="E23" s="478"/>
      <c r="F23" s="478"/>
      <c r="G23" s="479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4970</v>
      </c>
      <c r="F24" s="28">
        <v>4970</v>
      </c>
      <c r="G24" s="57">
        <v>5786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2697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3480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3260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7825</v>
      </c>
      <c r="F28" s="28">
        <v>7825</v>
      </c>
      <c r="G28" s="57">
        <v>9106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2697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3480</v>
      </c>
      <c r="E30" s="61"/>
      <c r="F30" s="61"/>
      <c r="G30" s="62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55"/>
      <c r="F31" s="455"/>
      <c r="G31" s="456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1782</v>
      </c>
      <c r="F32" s="28">
        <v>1782</v>
      </c>
      <c r="G32" s="57">
        <v>2041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339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424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273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275</v>
      </c>
      <c r="F36" s="28">
        <v>275</v>
      </c>
      <c r="G36" s="57">
        <v>313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55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67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38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1782</v>
      </c>
      <c r="F40" s="28">
        <v>1782</v>
      </c>
      <c r="G40" s="57">
        <v>2041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339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424</v>
      </c>
      <c r="E42" s="61"/>
      <c r="F42" s="61"/>
      <c r="G42" s="62"/>
    </row>
    <row r="43" spans="1:7" ht="15.75" thickBot="1" x14ac:dyDescent="0.3">
      <c r="A43" s="51" t="s">
        <v>80</v>
      </c>
      <c r="B43" s="445" t="s">
        <v>81</v>
      </c>
      <c r="C43" s="480"/>
      <c r="D43" s="429"/>
      <c r="E43" s="429"/>
      <c r="F43" s="429"/>
      <c r="G43" s="43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210</v>
      </c>
      <c r="F44" s="28">
        <v>210</v>
      </c>
      <c r="G44" s="57">
        <v>210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495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79">
        <v>495</v>
      </c>
      <c r="E46" s="61"/>
      <c r="F46" s="61"/>
      <c r="G46" s="62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210</v>
      </c>
      <c r="F47" s="28">
        <v>210</v>
      </c>
      <c r="G47" s="57">
        <v>210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249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249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249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344</v>
      </c>
      <c r="F51" s="28">
        <v>344</v>
      </c>
      <c r="G51" s="57">
        <v>420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971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1982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971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1264</v>
      </c>
      <c r="F55" s="28">
        <v>1264</v>
      </c>
      <c r="G55" s="57">
        <v>1264</v>
      </c>
    </row>
    <row r="56" spans="1:7" ht="15.75" thickBot="1" x14ac:dyDescent="0.3">
      <c r="A56" s="129" t="s">
        <v>98</v>
      </c>
      <c r="B56" s="466" t="s">
        <v>99</v>
      </c>
      <c r="C56" s="467"/>
      <c r="D56" s="467"/>
      <c r="E56" s="467"/>
      <c r="F56" s="467"/>
      <c r="G56" s="468"/>
    </row>
    <row r="57" spans="1:7" ht="24.75" x14ac:dyDescent="0.25">
      <c r="A57" s="25" t="s">
        <v>100</v>
      </c>
      <c r="B57" s="26" t="s">
        <v>101</v>
      </c>
      <c r="C57" s="27" t="s">
        <v>22</v>
      </c>
      <c r="D57" s="56"/>
      <c r="E57" s="28">
        <v>91</v>
      </c>
      <c r="F57" s="28">
        <v>91</v>
      </c>
      <c r="G57" s="57">
        <v>101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89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166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88</v>
      </c>
      <c r="E60" s="66"/>
      <c r="F60" s="66"/>
      <c r="G60" s="67"/>
    </row>
    <row r="61" spans="1:7" ht="24.75" x14ac:dyDescent="0.25">
      <c r="A61" s="100" t="s">
        <v>108</v>
      </c>
      <c r="B61" s="101" t="s">
        <v>109</v>
      </c>
      <c r="C61" s="102" t="s">
        <v>22</v>
      </c>
      <c r="D61" s="56"/>
      <c r="E61" s="28">
        <v>249</v>
      </c>
      <c r="F61" s="28">
        <v>249</v>
      </c>
      <c r="G61" s="57">
        <v>284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239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466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233</v>
      </c>
      <c r="E64" s="66"/>
      <c r="F64" s="66"/>
      <c r="G64" s="67"/>
    </row>
    <row r="65" spans="1:7" ht="14.45" customHeight="1" x14ac:dyDescent="0.25">
      <c r="A65" s="108" t="s">
        <v>116</v>
      </c>
      <c r="B65" s="109" t="s">
        <v>117</v>
      </c>
      <c r="C65" s="110" t="s">
        <v>22</v>
      </c>
      <c r="D65" s="56"/>
      <c r="E65" s="28">
        <v>577</v>
      </c>
      <c r="F65" s="28">
        <v>577</v>
      </c>
      <c r="G65" s="57">
        <v>659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371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1138</v>
      </c>
      <c r="E67" s="61"/>
      <c r="F67" s="61"/>
      <c r="G67" s="62"/>
    </row>
    <row r="68" spans="1:7" ht="24.75" x14ac:dyDescent="0.25">
      <c r="A68" s="108" t="s">
        <v>123</v>
      </c>
      <c r="B68" s="109" t="s">
        <v>124</v>
      </c>
      <c r="C68" s="110" t="s">
        <v>22</v>
      </c>
      <c r="D68" s="56"/>
      <c r="E68" s="28">
        <v>1153</v>
      </c>
      <c r="F68" s="28">
        <v>1153</v>
      </c>
      <c r="G68" s="57">
        <v>1316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739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2273</v>
      </c>
      <c r="E70" s="61"/>
      <c r="F70" s="61"/>
      <c r="G70" s="62"/>
    </row>
    <row r="71" spans="1:7" ht="24.75" x14ac:dyDescent="0.25">
      <c r="A71" s="108" t="s">
        <v>129</v>
      </c>
      <c r="B71" s="109" t="s">
        <v>130</v>
      </c>
      <c r="C71" s="110" t="s">
        <v>22</v>
      </c>
      <c r="D71" s="56"/>
      <c r="E71" s="28">
        <v>2938</v>
      </c>
      <c r="F71" s="28">
        <v>2938</v>
      </c>
      <c r="G71" s="57">
        <v>3359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2721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5672</v>
      </c>
      <c r="E73" s="61"/>
      <c r="F73" s="61"/>
      <c r="G73" s="62"/>
    </row>
    <row r="74" spans="1:7" ht="15.75" thickBot="1" x14ac:dyDescent="0.3">
      <c r="A74" s="51" t="s">
        <v>135</v>
      </c>
      <c r="B74" s="428" t="s">
        <v>136</v>
      </c>
      <c r="C74" s="429"/>
      <c r="D74" s="429"/>
      <c r="E74" s="429"/>
      <c r="F74" s="429"/>
      <c r="G74" s="43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915</v>
      </c>
      <c r="F75" s="28">
        <v>1164</v>
      </c>
      <c r="G75" s="57">
        <v>2202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190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331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418</v>
      </c>
      <c r="D78" s="56"/>
      <c r="E78" s="28">
        <v>1417</v>
      </c>
      <c r="F78" s="28">
        <v>1771</v>
      </c>
      <c r="G78" s="57">
        <v>2536</v>
      </c>
    </row>
    <row r="79" spans="1:7" ht="24.75" x14ac:dyDescent="0.25">
      <c r="A79" s="34" t="s">
        <v>146</v>
      </c>
      <c r="B79" s="35" t="s">
        <v>147</v>
      </c>
      <c r="C79" s="113" t="s">
        <v>418</v>
      </c>
      <c r="D79" s="240">
        <v>98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418</v>
      </c>
      <c r="D80" s="79">
        <v>189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418</v>
      </c>
      <c r="D81" s="56"/>
      <c r="E81" s="28">
        <v>4654</v>
      </c>
      <c r="F81" s="28">
        <v>4654</v>
      </c>
      <c r="G81" s="57">
        <v>5563</v>
      </c>
    </row>
    <row r="82" spans="1:7" ht="24.75" x14ac:dyDescent="0.25">
      <c r="A82" s="34" t="s">
        <v>152</v>
      </c>
      <c r="B82" s="35" t="s">
        <v>153</v>
      </c>
      <c r="C82" s="113" t="s">
        <v>418</v>
      </c>
      <c r="D82" s="240">
        <v>110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418</v>
      </c>
      <c r="D83" s="79">
        <v>210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536</v>
      </c>
      <c r="F84" s="28">
        <v>536</v>
      </c>
      <c r="G84" s="57">
        <v>536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63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145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38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761</v>
      </c>
      <c r="F88" s="28">
        <v>961</v>
      </c>
      <c r="G88" s="57">
        <v>1407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190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331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110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436</v>
      </c>
      <c r="F92" s="28">
        <v>436</v>
      </c>
      <c r="G92" s="57">
        <v>436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38</v>
      </c>
      <c r="E93" s="66"/>
      <c r="F93" s="66"/>
      <c r="G93" s="67"/>
    </row>
    <row r="94" spans="1:7" x14ac:dyDescent="0.25">
      <c r="A94" s="165" t="s">
        <v>176</v>
      </c>
      <c r="B94" s="166" t="s">
        <v>138</v>
      </c>
      <c r="C94" s="151" t="s">
        <v>418</v>
      </c>
      <c r="D94" s="56"/>
      <c r="E94" s="28">
        <v>457</v>
      </c>
      <c r="F94" s="28">
        <v>585</v>
      </c>
      <c r="G94" s="57">
        <v>1099</v>
      </c>
    </row>
    <row r="95" spans="1:7" ht="24.75" x14ac:dyDescent="0.25">
      <c r="A95" s="111" t="s">
        <v>177</v>
      </c>
      <c r="B95" s="112" t="s">
        <v>140</v>
      </c>
      <c r="C95" s="113" t="s">
        <v>418</v>
      </c>
      <c r="D95" s="240">
        <v>95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418</v>
      </c>
      <c r="D96" s="240">
        <v>164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16" t="s">
        <v>418</v>
      </c>
      <c r="D97" s="240">
        <v>63</v>
      </c>
      <c r="E97" s="66"/>
      <c r="F97" s="66"/>
      <c r="G97" s="67"/>
    </row>
    <row r="98" spans="1:9" x14ac:dyDescent="0.25">
      <c r="A98" s="165" t="s">
        <v>181</v>
      </c>
      <c r="B98" s="166" t="s">
        <v>157</v>
      </c>
      <c r="C98" s="151" t="s">
        <v>418</v>
      </c>
      <c r="D98" s="56"/>
      <c r="E98" s="28">
        <v>268</v>
      </c>
      <c r="F98" s="28">
        <v>268</v>
      </c>
      <c r="G98" s="57">
        <v>268</v>
      </c>
    </row>
    <row r="99" spans="1:9" ht="24.75" x14ac:dyDescent="0.25">
      <c r="A99" s="111" t="s">
        <v>182</v>
      </c>
      <c r="B99" s="112" t="s">
        <v>159</v>
      </c>
      <c r="C99" s="113" t="s">
        <v>418</v>
      </c>
      <c r="D99" s="240">
        <v>28</v>
      </c>
      <c r="E99" s="61"/>
      <c r="F99" s="61"/>
      <c r="G99" s="62"/>
    </row>
    <row r="100" spans="1:9" ht="24.75" x14ac:dyDescent="0.25">
      <c r="A100" s="111" t="s">
        <v>183</v>
      </c>
      <c r="B100" s="112" t="s">
        <v>161</v>
      </c>
      <c r="C100" s="113" t="s">
        <v>418</v>
      </c>
      <c r="D100" s="240">
        <v>69</v>
      </c>
      <c r="E100" s="61"/>
      <c r="F100" s="61"/>
      <c r="G100" s="62"/>
    </row>
    <row r="101" spans="1:9" ht="25.5" thickBot="1" x14ac:dyDescent="0.3">
      <c r="A101" s="114" t="s">
        <v>184</v>
      </c>
      <c r="B101" s="115" t="s">
        <v>163</v>
      </c>
      <c r="C101" s="116" t="s">
        <v>418</v>
      </c>
      <c r="D101" s="240">
        <v>23</v>
      </c>
      <c r="E101" s="66"/>
      <c r="F101" s="66"/>
      <c r="G101" s="67"/>
    </row>
    <row r="102" spans="1:9" ht="24.75" x14ac:dyDescent="0.25">
      <c r="A102" s="25" t="s">
        <v>438</v>
      </c>
      <c r="B102" s="26" t="s">
        <v>439</v>
      </c>
      <c r="C102" s="279" t="s">
        <v>418</v>
      </c>
      <c r="D102" s="56"/>
      <c r="E102" s="28">
        <v>7417</v>
      </c>
      <c r="F102" s="28">
        <v>7417</v>
      </c>
      <c r="G102" s="57">
        <v>7417</v>
      </c>
    </row>
    <row r="103" spans="1:9" ht="24" x14ac:dyDescent="0.25">
      <c r="A103" s="34" t="s">
        <v>440</v>
      </c>
      <c r="B103" s="330" t="s">
        <v>441</v>
      </c>
      <c r="C103" s="365" t="s">
        <v>418</v>
      </c>
      <c r="D103" s="240">
        <v>331</v>
      </c>
      <c r="E103" s="61"/>
      <c r="F103" s="61"/>
      <c r="G103" s="62"/>
    </row>
    <row r="104" spans="1:9" ht="24.75" thickBot="1" x14ac:dyDescent="0.3">
      <c r="A104" s="43" t="s">
        <v>442</v>
      </c>
      <c r="B104" s="331" t="s">
        <v>443</v>
      </c>
      <c r="C104" s="350" t="s">
        <v>418</v>
      </c>
      <c r="D104" s="79">
        <v>630</v>
      </c>
      <c r="E104" s="61"/>
      <c r="F104" s="61"/>
      <c r="G104" s="62"/>
    </row>
    <row r="105" spans="1:9" ht="24.75" x14ac:dyDescent="0.25">
      <c r="A105" s="373" t="s">
        <v>447</v>
      </c>
      <c r="B105" s="374" t="s">
        <v>448</v>
      </c>
      <c r="C105" s="366" t="s">
        <v>418</v>
      </c>
      <c r="D105" s="56"/>
      <c r="E105" s="28">
        <v>7417</v>
      </c>
      <c r="F105" s="28">
        <v>7417</v>
      </c>
      <c r="G105" s="57">
        <v>7417</v>
      </c>
    </row>
    <row r="106" spans="1:9" ht="36.75" x14ac:dyDescent="0.25">
      <c r="A106" s="373" t="s">
        <v>449</v>
      </c>
      <c r="B106" s="374" t="s">
        <v>450</v>
      </c>
      <c r="C106" s="366" t="s">
        <v>418</v>
      </c>
      <c r="D106" s="240">
        <v>331</v>
      </c>
      <c r="E106" s="61"/>
      <c r="F106" s="61"/>
      <c r="G106" s="62"/>
    </row>
    <row r="107" spans="1:9" ht="37.5" thickBot="1" x14ac:dyDescent="0.3">
      <c r="A107" s="375" t="s">
        <v>451</v>
      </c>
      <c r="B107" s="376" t="s">
        <v>452</v>
      </c>
      <c r="C107" s="367" t="s">
        <v>418</v>
      </c>
      <c r="D107" s="79">
        <v>630</v>
      </c>
      <c r="E107" s="61"/>
      <c r="F107" s="61"/>
      <c r="G107" s="62"/>
    </row>
    <row r="108" spans="1:9" ht="24.75" x14ac:dyDescent="0.25">
      <c r="A108" s="373" t="s">
        <v>453</v>
      </c>
      <c r="B108" s="374" t="s">
        <v>454</v>
      </c>
      <c r="C108" s="368" t="s">
        <v>418</v>
      </c>
      <c r="D108" s="56"/>
      <c r="E108" s="28">
        <v>9889</v>
      </c>
      <c r="F108" s="28">
        <v>9889</v>
      </c>
      <c r="G108" s="57">
        <v>9889</v>
      </c>
    </row>
    <row r="109" spans="1:9" ht="37.5" thickBot="1" x14ac:dyDescent="0.3">
      <c r="A109" s="373" t="s">
        <v>455</v>
      </c>
      <c r="B109" s="374" t="s">
        <v>456</v>
      </c>
      <c r="C109" s="366" t="s">
        <v>418</v>
      </c>
      <c r="D109" s="240">
        <v>443</v>
      </c>
      <c r="E109" s="61"/>
      <c r="F109" s="61"/>
      <c r="G109" s="62"/>
    </row>
    <row r="110" spans="1:9" ht="37.5" thickBot="1" x14ac:dyDescent="0.3">
      <c r="A110" s="377" t="s">
        <v>457</v>
      </c>
      <c r="B110" s="378" t="s">
        <v>458</v>
      </c>
      <c r="C110" s="367" t="s">
        <v>418</v>
      </c>
      <c r="D110" s="79">
        <v>841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436" t="s">
        <v>186</v>
      </c>
      <c r="C111" s="437"/>
      <c r="D111" s="437"/>
      <c r="E111" s="437"/>
      <c r="F111" s="437"/>
      <c r="G111" s="438"/>
    </row>
    <row r="112" spans="1:9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233</v>
      </c>
      <c r="F112" s="28">
        <v>233</v>
      </c>
      <c r="G112" s="57">
        <v>264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233</v>
      </c>
      <c r="F113" s="28">
        <v>233</v>
      </c>
      <c r="G113" s="57">
        <v>264</v>
      </c>
    </row>
    <row r="114" spans="1:7" ht="15.75" thickBot="1" x14ac:dyDescent="0.3">
      <c r="A114" s="51" t="s">
        <v>192</v>
      </c>
      <c r="B114" s="425" t="s">
        <v>193</v>
      </c>
      <c r="C114" s="432"/>
      <c r="D114" s="432"/>
      <c r="E114" s="432"/>
      <c r="F114" s="432"/>
      <c r="G114" s="433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42</v>
      </c>
      <c r="F115" s="28">
        <v>42</v>
      </c>
      <c r="G115" s="57">
        <v>50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86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86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4.75" x14ac:dyDescent="0.25">
      <c r="A125" s="193" t="s">
        <v>218</v>
      </c>
      <c r="B125" s="186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ht="24.75" x14ac:dyDescent="0.25">
      <c r="A126" s="343" t="s">
        <v>220</v>
      </c>
      <c r="B126" s="186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186" t="s">
        <v>459</v>
      </c>
      <c r="C127" s="36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186" t="s">
        <v>460</v>
      </c>
      <c r="C128" s="36" t="s">
        <v>199</v>
      </c>
      <c r="D128" s="322" t="s">
        <v>200</v>
      </c>
      <c r="E128" s="323"/>
      <c r="F128" s="323"/>
      <c r="G128" s="345"/>
    </row>
    <row r="129" spans="1:10" ht="25.5" thickBot="1" x14ac:dyDescent="0.3">
      <c r="A129" s="195" t="s">
        <v>434</v>
      </c>
      <c r="B129" s="186" t="s">
        <v>463</v>
      </c>
      <c r="C129" s="36" t="s">
        <v>199</v>
      </c>
      <c r="D129" s="324" t="s">
        <v>200</v>
      </c>
      <c r="E129" s="325"/>
      <c r="F129" s="325"/>
      <c r="G129" s="346"/>
    </row>
    <row r="130" spans="1:10" ht="15.75" thickBot="1" x14ac:dyDescent="0.3">
      <c r="A130" s="51" t="s">
        <v>222</v>
      </c>
      <c r="B130" s="439" t="s">
        <v>223</v>
      </c>
      <c r="C130" s="440"/>
      <c r="D130" s="432"/>
      <c r="E130" s="432"/>
      <c r="F130" s="432"/>
      <c r="G130" s="433"/>
    </row>
    <row r="131" spans="1:10" ht="14.45" customHeight="1" x14ac:dyDescent="0.25">
      <c r="A131" s="25" t="s">
        <v>224</v>
      </c>
      <c r="B131" s="101" t="s">
        <v>225</v>
      </c>
      <c r="C131" s="102" t="s">
        <v>22</v>
      </c>
      <c r="D131" s="56"/>
      <c r="E131" s="28">
        <v>33</v>
      </c>
      <c r="F131" s="28">
        <v>33</v>
      </c>
      <c r="G131" s="57">
        <v>39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40">
        <v>50</v>
      </c>
      <c r="E132" s="61"/>
      <c r="F132" s="61"/>
      <c r="G132" s="62"/>
    </row>
    <row r="133" spans="1:10" ht="24.75" x14ac:dyDescent="0.25">
      <c r="A133" s="111" t="s">
        <v>228</v>
      </c>
      <c r="B133" s="112" t="s">
        <v>420</v>
      </c>
      <c r="C133" s="36" t="s">
        <v>22</v>
      </c>
      <c r="D133" s="240">
        <v>60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40">
        <v>45</v>
      </c>
      <c r="E134" s="66"/>
      <c r="F134" s="66"/>
      <c r="G134" s="67"/>
    </row>
    <row r="135" spans="1:10" ht="24.75" x14ac:dyDescent="0.25">
      <c r="A135" s="100" t="s">
        <v>232</v>
      </c>
      <c r="B135" s="101" t="s">
        <v>233</v>
      </c>
      <c r="C135" s="102" t="s">
        <v>22</v>
      </c>
      <c r="D135" s="56"/>
      <c r="E135" s="28">
        <v>103</v>
      </c>
      <c r="F135" s="28">
        <v>103</v>
      </c>
      <c r="G135" s="57">
        <v>123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40">
        <v>117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40">
        <v>187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40">
        <v>95</v>
      </c>
      <c r="E138" s="66"/>
      <c r="F138" s="66"/>
      <c r="G138" s="67"/>
    </row>
    <row r="139" spans="1:10" ht="24.75" x14ac:dyDescent="0.25">
      <c r="A139" s="100" t="s">
        <v>240</v>
      </c>
      <c r="B139" s="101" t="s">
        <v>241</v>
      </c>
      <c r="C139" s="102" t="s">
        <v>22</v>
      </c>
      <c r="D139" s="56"/>
      <c r="E139" s="28">
        <v>643</v>
      </c>
      <c r="F139" s="28">
        <v>643</v>
      </c>
      <c r="G139" s="57">
        <v>738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40">
        <v>712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1223</v>
      </c>
      <c r="E141" s="61"/>
      <c r="F141" s="61"/>
      <c r="G141" s="62"/>
    </row>
    <row r="142" spans="1:10" ht="24.75" x14ac:dyDescent="0.25">
      <c r="A142" s="100" t="s">
        <v>246</v>
      </c>
      <c r="B142" s="101" t="s">
        <v>247</v>
      </c>
      <c r="C142" s="102" t="s">
        <v>22</v>
      </c>
      <c r="D142" s="56"/>
      <c r="E142" s="28">
        <v>2532</v>
      </c>
      <c r="F142" s="28">
        <v>2532</v>
      </c>
      <c r="G142" s="57">
        <v>2899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40">
        <v>2186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4484</v>
      </c>
      <c r="E144" s="61"/>
      <c r="F144" s="61"/>
      <c r="G144" s="62"/>
    </row>
    <row r="145" spans="1:7" ht="24.75" x14ac:dyDescent="0.25">
      <c r="A145" s="100" t="s">
        <v>252</v>
      </c>
      <c r="B145" s="101" t="s">
        <v>253</v>
      </c>
      <c r="C145" s="102" t="s">
        <v>22</v>
      </c>
      <c r="D145" s="56"/>
      <c r="E145" s="28">
        <v>8530</v>
      </c>
      <c r="F145" s="28">
        <v>8530</v>
      </c>
      <c r="G145" s="57">
        <v>9747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7351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15085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441"/>
      <c r="F148" s="441"/>
      <c r="G148" s="442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113</v>
      </c>
      <c r="F149" s="28">
        <v>113</v>
      </c>
      <c r="G149" s="57">
        <v>135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125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289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72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79">
        <v>74</v>
      </c>
      <c r="E153" s="355"/>
      <c r="F153" s="355"/>
      <c r="G153" s="356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228</v>
      </c>
      <c r="F154" s="28">
        <v>228</v>
      </c>
      <c r="G154" s="57">
        <v>273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190</v>
      </c>
      <c r="E155" s="61"/>
      <c r="F155" s="61"/>
      <c r="G155" s="62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433</v>
      </c>
      <c r="E156" s="61"/>
      <c r="F156" s="61"/>
      <c r="G156" s="62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110</v>
      </c>
      <c r="E157" s="61"/>
      <c r="F157" s="61"/>
      <c r="G157" s="62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79">
        <v>113</v>
      </c>
      <c r="E158" s="355"/>
      <c r="F158" s="355"/>
      <c r="G158" s="356"/>
    </row>
    <row r="159" spans="1:7" ht="23.25" x14ac:dyDescent="0.25">
      <c r="A159" s="208">
        <v>1030</v>
      </c>
      <c r="B159" s="209" t="s">
        <v>271</v>
      </c>
      <c r="C159" s="210" t="s">
        <v>261</v>
      </c>
      <c r="D159" s="56"/>
      <c r="E159" s="28">
        <v>113</v>
      </c>
      <c r="F159" s="28">
        <v>113</v>
      </c>
      <c r="G159" s="57">
        <v>135</v>
      </c>
    </row>
    <row r="160" spans="1:7" ht="24.75" x14ac:dyDescent="0.25">
      <c r="A160" s="211">
        <v>1031</v>
      </c>
      <c r="B160" s="183" t="s">
        <v>272</v>
      </c>
      <c r="C160" s="213" t="s">
        <v>261</v>
      </c>
      <c r="D160" s="240">
        <v>125</v>
      </c>
      <c r="E160" s="61"/>
      <c r="F160" s="61"/>
      <c r="G160" s="62"/>
    </row>
    <row r="161" spans="1:7" ht="24.75" x14ac:dyDescent="0.25">
      <c r="A161" s="214">
        <v>1032</v>
      </c>
      <c r="B161" s="35" t="s">
        <v>273</v>
      </c>
      <c r="C161" s="216" t="s">
        <v>261</v>
      </c>
      <c r="D161" s="240">
        <v>289</v>
      </c>
      <c r="E161" s="61"/>
      <c r="F161" s="61"/>
      <c r="G161" s="62"/>
    </row>
    <row r="162" spans="1:7" ht="24.75" x14ac:dyDescent="0.25">
      <c r="A162" s="217">
        <v>1033</v>
      </c>
      <c r="B162" s="35" t="s">
        <v>274</v>
      </c>
      <c r="C162" s="219" t="s">
        <v>261</v>
      </c>
      <c r="D162" s="240">
        <v>72</v>
      </c>
      <c r="E162" s="61"/>
      <c r="F162" s="61"/>
      <c r="G162" s="62"/>
    </row>
    <row r="163" spans="1:7" ht="25.5" thickBot="1" x14ac:dyDescent="0.3">
      <c r="A163" s="385">
        <v>1034</v>
      </c>
      <c r="B163" s="44" t="s">
        <v>275</v>
      </c>
      <c r="C163" s="222" t="s">
        <v>261</v>
      </c>
      <c r="D163" s="79">
        <v>74</v>
      </c>
      <c r="E163" s="355"/>
      <c r="F163" s="355"/>
      <c r="G163" s="356"/>
    </row>
    <row r="164" spans="1:7" ht="24.75" x14ac:dyDescent="0.25">
      <c r="A164" s="369" t="s">
        <v>484</v>
      </c>
      <c r="B164" s="183" t="s">
        <v>485</v>
      </c>
      <c r="C164" s="184" t="s">
        <v>486</v>
      </c>
      <c r="D164" s="56"/>
      <c r="E164" s="28">
        <v>113</v>
      </c>
      <c r="F164" s="28">
        <v>113</v>
      </c>
      <c r="G164" s="57">
        <v>135</v>
      </c>
    </row>
    <row r="165" spans="1:7" ht="24.75" x14ac:dyDescent="0.25">
      <c r="A165" s="370" t="s">
        <v>487</v>
      </c>
      <c r="B165" s="35" t="s">
        <v>488</v>
      </c>
      <c r="C165" s="36" t="s">
        <v>486</v>
      </c>
      <c r="D165" s="240">
        <v>125</v>
      </c>
      <c r="E165" s="61"/>
      <c r="F165" s="61"/>
      <c r="G165" s="62"/>
    </row>
    <row r="166" spans="1:7" ht="24.75" x14ac:dyDescent="0.25">
      <c r="A166" s="370" t="s">
        <v>489</v>
      </c>
      <c r="B166" s="35" t="s">
        <v>490</v>
      </c>
      <c r="C166" s="36" t="s">
        <v>486</v>
      </c>
      <c r="D166" s="240">
        <v>289</v>
      </c>
      <c r="E166" s="61"/>
      <c r="F166" s="61"/>
      <c r="G166" s="62"/>
    </row>
    <row r="167" spans="1:7" ht="24.75" x14ac:dyDescent="0.25">
      <c r="A167" s="370" t="s">
        <v>491</v>
      </c>
      <c r="B167" s="35" t="s">
        <v>492</v>
      </c>
      <c r="C167" s="36" t="s">
        <v>486</v>
      </c>
      <c r="D167" s="240">
        <v>72</v>
      </c>
      <c r="E167" s="61"/>
      <c r="F167" s="61"/>
      <c r="G167" s="62"/>
    </row>
    <row r="168" spans="1:7" ht="25.5" thickBot="1" x14ac:dyDescent="0.3">
      <c r="A168" s="371" t="s">
        <v>493</v>
      </c>
      <c r="B168" s="44" t="s">
        <v>494</v>
      </c>
      <c r="C168" s="45" t="s">
        <v>486</v>
      </c>
      <c r="D168" s="79">
        <v>74</v>
      </c>
      <c r="E168" s="383"/>
      <c r="F168" s="383"/>
      <c r="G168" s="384"/>
    </row>
    <row r="169" spans="1:7" ht="15" customHeight="1" thickBot="1" x14ac:dyDescent="0.3">
      <c r="A169" s="200">
        <v>11</v>
      </c>
      <c r="B169" s="443" t="s">
        <v>276</v>
      </c>
      <c r="C169" s="444"/>
      <c r="D169" s="437"/>
      <c r="E169" s="437"/>
      <c r="F169" s="437"/>
      <c r="G169" s="438"/>
    </row>
    <row r="170" spans="1:7" ht="14.45" customHeight="1" x14ac:dyDescent="0.25">
      <c r="A170" s="223">
        <v>1110</v>
      </c>
      <c r="B170" s="333" t="s">
        <v>277</v>
      </c>
      <c r="C170" s="334" t="s">
        <v>22</v>
      </c>
      <c r="D170" s="56"/>
      <c r="E170" s="28">
        <v>536</v>
      </c>
      <c r="F170" s="28">
        <v>536</v>
      </c>
      <c r="G170" s="57">
        <v>642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187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79">
        <v>356</v>
      </c>
      <c r="E172" s="61"/>
      <c r="F172" s="61"/>
      <c r="G172" s="62"/>
    </row>
    <row r="173" spans="1:7" ht="24.75" x14ac:dyDescent="0.25">
      <c r="A173" s="226">
        <v>1120</v>
      </c>
      <c r="B173" s="109" t="s">
        <v>280</v>
      </c>
      <c r="C173" s="110" t="s">
        <v>22</v>
      </c>
      <c r="D173" s="56"/>
      <c r="E173" s="28">
        <v>536</v>
      </c>
      <c r="F173" s="28">
        <v>536</v>
      </c>
      <c r="G173" s="57">
        <v>642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275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79">
        <v>621</v>
      </c>
      <c r="E175" s="61"/>
      <c r="F175" s="61"/>
      <c r="G175" s="62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536</v>
      </c>
      <c r="F176" s="28">
        <v>536</v>
      </c>
      <c r="G176" s="57">
        <v>642</v>
      </c>
    </row>
    <row r="177" spans="1:8" ht="24.75" x14ac:dyDescent="0.25">
      <c r="A177" s="228">
        <v>1131</v>
      </c>
      <c r="B177" s="112" t="s">
        <v>284</v>
      </c>
      <c r="C177" s="113" t="s">
        <v>22</v>
      </c>
      <c r="D177" s="240">
        <v>432</v>
      </c>
      <c r="E177" s="61"/>
      <c r="F177" s="61"/>
      <c r="G177" s="62"/>
    </row>
    <row r="178" spans="1:8" ht="25.5" thickBot="1" x14ac:dyDescent="0.3">
      <c r="A178" s="225">
        <v>1132</v>
      </c>
      <c r="B178" s="115" t="s">
        <v>285</v>
      </c>
      <c r="C178" s="116" t="s">
        <v>22</v>
      </c>
      <c r="D178" s="79">
        <v>971</v>
      </c>
      <c r="E178" s="61"/>
      <c r="F178" s="61"/>
      <c r="G178" s="62"/>
    </row>
    <row r="179" spans="1:8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536</v>
      </c>
      <c r="F179" s="28">
        <v>536</v>
      </c>
      <c r="G179" s="57">
        <v>642</v>
      </c>
      <c r="H179" s="120"/>
    </row>
    <row r="180" spans="1:8" ht="24.75" x14ac:dyDescent="0.25">
      <c r="A180" s="224">
        <v>1141</v>
      </c>
      <c r="B180" s="112" t="s">
        <v>287</v>
      </c>
      <c r="C180" s="113" t="s">
        <v>22</v>
      </c>
      <c r="D180" s="240">
        <v>1141</v>
      </c>
      <c r="E180" s="61"/>
      <c r="F180" s="61"/>
      <c r="G180" s="62"/>
    </row>
    <row r="181" spans="1:8" ht="25.5" thickBot="1" x14ac:dyDescent="0.3">
      <c r="A181" s="225">
        <v>1142</v>
      </c>
      <c r="B181" s="115" t="s">
        <v>288</v>
      </c>
      <c r="C181" s="116" t="s">
        <v>22</v>
      </c>
      <c r="D181" s="79">
        <v>2574</v>
      </c>
      <c r="E181" s="61"/>
      <c r="F181" s="61"/>
      <c r="G181" s="62"/>
    </row>
    <row r="182" spans="1:8" ht="15" customHeight="1" thickBot="1" x14ac:dyDescent="0.3">
      <c r="A182" s="229">
        <v>12</v>
      </c>
      <c r="B182" s="425" t="s">
        <v>289</v>
      </c>
      <c r="C182" s="426"/>
      <c r="D182" s="432"/>
      <c r="E182" s="432"/>
      <c r="F182" s="432"/>
      <c r="G182" s="433"/>
    </row>
    <row r="183" spans="1:8" ht="24.6" customHeight="1" x14ac:dyDescent="0.25">
      <c r="A183" s="202">
        <v>1210</v>
      </c>
      <c r="B183" s="26" t="s">
        <v>290</v>
      </c>
      <c r="C183" s="27" t="s">
        <v>22</v>
      </c>
      <c r="D183" s="56"/>
      <c r="E183" s="28">
        <v>1734</v>
      </c>
      <c r="F183" s="28">
        <v>2536</v>
      </c>
      <c r="G183" s="57">
        <v>2927</v>
      </c>
    </row>
    <row r="184" spans="1:8" ht="24.75" x14ac:dyDescent="0.25">
      <c r="A184" s="230">
        <v>1211</v>
      </c>
      <c r="B184" s="35" t="s">
        <v>291</v>
      </c>
      <c r="C184" s="36" t="s">
        <v>22</v>
      </c>
      <c r="D184" s="240">
        <v>187</v>
      </c>
      <c r="E184" s="61"/>
      <c r="F184" s="61"/>
      <c r="G184" s="62"/>
    </row>
    <row r="185" spans="1:8" ht="25.5" thickBot="1" x14ac:dyDescent="0.3">
      <c r="A185" s="204">
        <v>1212</v>
      </c>
      <c r="B185" s="44" t="s">
        <v>292</v>
      </c>
      <c r="C185" s="45" t="s">
        <v>22</v>
      </c>
      <c r="D185" s="79">
        <v>356</v>
      </c>
      <c r="E185" s="61"/>
      <c r="F185" s="61"/>
      <c r="G185" s="62"/>
    </row>
    <row r="186" spans="1:8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2622</v>
      </c>
      <c r="F186" s="28">
        <v>3847</v>
      </c>
      <c r="G186" s="57">
        <v>4429</v>
      </c>
    </row>
    <row r="187" spans="1:8" ht="24.75" x14ac:dyDescent="0.25">
      <c r="A187" s="230">
        <v>1221</v>
      </c>
      <c r="B187" s="35" t="s">
        <v>294</v>
      </c>
      <c r="C187" s="36" t="s">
        <v>22</v>
      </c>
      <c r="D187" s="240">
        <v>275</v>
      </c>
      <c r="E187" s="61"/>
      <c r="F187" s="61"/>
      <c r="G187" s="62"/>
    </row>
    <row r="188" spans="1:8" ht="25.5" thickBot="1" x14ac:dyDescent="0.3">
      <c r="A188" s="204">
        <v>1222</v>
      </c>
      <c r="B188" s="44" t="s">
        <v>295</v>
      </c>
      <c r="C188" s="45" t="s">
        <v>22</v>
      </c>
      <c r="D188" s="79">
        <v>621</v>
      </c>
      <c r="E188" s="61"/>
      <c r="F188" s="61"/>
      <c r="G188" s="62"/>
    </row>
    <row r="189" spans="1:8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4505</v>
      </c>
      <c r="F189" s="28">
        <v>6610</v>
      </c>
      <c r="G189" s="57">
        <v>7626</v>
      </c>
    </row>
    <row r="190" spans="1:8" ht="24.75" x14ac:dyDescent="0.25">
      <c r="A190" s="230">
        <v>1231</v>
      </c>
      <c r="B190" s="35" t="s">
        <v>297</v>
      </c>
      <c r="C190" s="36" t="s">
        <v>22</v>
      </c>
      <c r="D190" s="240">
        <v>432</v>
      </c>
      <c r="E190" s="61"/>
      <c r="F190" s="61"/>
      <c r="G190" s="62"/>
    </row>
    <row r="191" spans="1:8" ht="25.5" thickBot="1" x14ac:dyDescent="0.3">
      <c r="A191" s="204">
        <v>1232</v>
      </c>
      <c r="B191" s="44" t="s">
        <v>298</v>
      </c>
      <c r="C191" s="45" t="s">
        <v>22</v>
      </c>
      <c r="D191" s="79">
        <v>971</v>
      </c>
      <c r="E191" s="61"/>
      <c r="F191" s="61"/>
      <c r="G191" s="62"/>
    </row>
    <row r="192" spans="1:8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11551</v>
      </c>
      <c r="F192" s="28">
        <v>16943</v>
      </c>
      <c r="G192" s="57">
        <v>19524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1141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79">
        <v>2574</v>
      </c>
      <c r="E194" s="61"/>
      <c r="F194" s="61"/>
      <c r="G194" s="62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16171</v>
      </c>
      <c r="F195" s="28">
        <v>23719</v>
      </c>
      <c r="G195" s="57">
        <v>27333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1597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79">
        <v>3603</v>
      </c>
      <c r="E197" s="61"/>
      <c r="F197" s="61"/>
      <c r="G197" s="62"/>
    </row>
    <row r="198" spans="1:7" ht="15.75" thickBot="1" x14ac:dyDescent="0.3">
      <c r="A198" s="229">
        <v>13</v>
      </c>
      <c r="B198" s="431" t="s">
        <v>302</v>
      </c>
      <c r="C198" s="432"/>
      <c r="D198" s="432"/>
      <c r="E198" s="432"/>
      <c r="F198" s="432"/>
      <c r="G198" s="433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72</v>
      </c>
      <c r="F199" s="28">
        <v>72</v>
      </c>
      <c r="G199" s="57">
        <v>88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64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64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56</v>
      </c>
      <c r="F202" s="28">
        <v>56</v>
      </c>
      <c r="G202" s="57">
        <v>63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79">
        <v>45</v>
      </c>
      <c r="E203" s="317"/>
      <c r="F203" s="317"/>
      <c r="G203" s="318"/>
    </row>
    <row r="204" spans="1:7" s="4" customFormat="1" ht="15.75" thickBot="1" x14ac:dyDescent="0.3">
      <c r="A204" s="200">
        <v>14</v>
      </c>
      <c r="B204" s="425" t="s">
        <v>309</v>
      </c>
      <c r="C204" s="434"/>
      <c r="D204" s="434"/>
      <c r="E204" s="434"/>
      <c r="F204" s="434"/>
      <c r="G204" s="435"/>
    </row>
    <row r="205" spans="1:7" ht="24.75" x14ac:dyDescent="0.25">
      <c r="A205" s="202">
        <v>1410</v>
      </c>
      <c r="B205" s="26" t="s">
        <v>310</v>
      </c>
      <c r="C205" s="27" t="s">
        <v>311</v>
      </c>
      <c r="D205" s="27"/>
      <c r="E205" s="28">
        <v>480</v>
      </c>
      <c r="F205" s="28">
        <v>480</v>
      </c>
      <c r="G205" s="57">
        <v>480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1311</v>
      </c>
      <c r="F206" s="240">
        <v>1311</v>
      </c>
      <c r="G206" s="361">
        <v>1311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1772</v>
      </c>
      <c r="F207" s="240">
        <v>1772</v>
      </c>
      <c r="G207" s="361">
        <v>1772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2947</v>
      </c>
      <c r="F208" s="240">
        <v>2947</v>
      </c>
      <c r="G208" s="361">
        <v>2947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636</v>
      </c>
      <c r="F209" s="240">
        <v>636</v>
      </c>
      <c r="G209" s="361">
        <v>636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37">
        <v>853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37">
        <v>1146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37">
        <v>485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37">
        <v>200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37">
        <v>306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37">
        <v>536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56"/>
      <c r="E217" s="28">
        <v>1403</v>
      </c>
      <c r="F217" s="28">
        <v>1403</v>
      </c>
      <c r="G217" s="57">
        <v>1403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2106</v>
      </c>
      <c r="E218" s="61"/>
      <c r="F218" s="61"/>
      <c r="G218" s="62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3154</v>
      </c>
      <c r="E219" s="61"/>
      <c r="F219" s="61"/>
      <c r="G219" s="62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1403</v>
      </c>
      <c r="E220" s="61"/>
      <c r="F220" s="61"/>
      <c r="G220" s="62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386"/>
      <c r="F221" s="386"/>
      <c r="G221" s="387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37">
        <v>215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37">
        <v>257</v>
      </c>
      <c r="E223" s="317"/>
      <c r="F223" s="317"/>
      <c r="G223" s="318"/>
    </row>
    <row r="224" spans="1:7" ht="24.75" x14ac:dyDescent="0.25">
      <c r="A224" s="233">
        <v>1467</v>
      </c>
      <c r="B224" s="150" t="s">
        <v>334</v>
      </c>
      <c r="C224" s="162" t="s">
        <v>39</v>
      </c>
      <c r="D224" s="37">
        <v>585</v>
      </c>
      <c r="E224" s="317"/>
      <c r="F224" s="317"/>
      <c r="G224" s="318"/>
    </row>
    <row r="225" spans="1:7" ht="24.75" x14ac:dyDescent="0.25">
      <c r="A225" s="233">
        <v>1470</v>
      </c>
      <c r="B225" s="150" t="s">
        <v>335</v>
      </c>
      <c r="C225" s="162" t="s">
        <v>336</v>
      </c>
      <c r="D225" s="253"/>
      <c r="E225" s="240">
        <v>12916</v>
      </c>
      <c r="F225" s="240">
        <v>12916</v>
      </c>
      <c r="G225" s="361">
        <v>12916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14186</v>
      </c>
      <c r="F226" s="240">
        <v>14186</v>
      </c>
      <c r="G226" s="361">
        <v>14186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294</v>
      </c>
      <c r="F227" s="240">
        <v>294</v>
      </c>
      <c r="G227" s="361">
        <v>294</v>
      </c>
    </row>
    <row r="228" spans="1:7" ht="15.75" thickBot="1" x14ac:dyDescent="0.3">
      <c r="A228" s="229">
        <v>15</v>
      </c>
      <c r="B228" s="445" t="s">
        <v>339</v>
      </c>
      <c r="C228" s="429"/>
      <c r="D228" s="429"/>
      <c r="E228" s="429"/>
      <c r="F228" s="429"/>
      <c r="G228" s="430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240"/>
      <c r="F233" s="240"/>
      <c r="G233" s="363"/>
    </row>
    <row r="234" spans="1:7" ht="15.75" thickBot="1" x14ac:dyDescent="0.3">
      <c r="A234" s="229">
        <v>16</v>
      </c>
      <c r="B234" s="425" t="s">
        <v>502</v>
      </c>
      <c r="C234" s="446"/>
      <c r="D234" s="446"/>
      <c r="E234" s="446"/>
      <c r="F234" s="446"/>
      <c r="G234" s="447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3646</v>
      </c>
      <c r="F235" s="28">
        <v>3646</v>
      </c>
      <c r="G235" s="57">
        <v>4163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2102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79">
        <v>3148</v>
      </c>
      <c r="E237" s="61"/>
      <c r="F237" s="61"/>
      <c r="G237" s="62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8196</v>
      </c>
      <c r="F238" s="28">
        <v>8196</v>
      </c>
      <c r="G238" s="57">
        <v>9368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2489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79">
        <v>3736</v>
      </c>
      <c r="E240" s="61"/>
      <c r="F240" s="61"/>
      <c r="G240" s="62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13238</v>
      </c>
      <c r="F241" s="28">
        <v>13238</v>
      </c>
      <c r="G241" s="57">
        <v>15131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4209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79">
        <v>6313</v>
      </c>
      <c r="E243" s="61"/>
      <c r="F243" s="61"/>
      <c r="G243" s="62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22361</v>
      </c>
      <c r="F244" s="28">
        <v>22361</v>
      </c>
      <c r="G244" s="57">
        <v>25554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4721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79">
        <v>6949</v>
      </c>
      <c r="E246" s="61"/>
      <c r="F246" s="61"/>
      <c r="G246" s="62"/>
    </row>
    <row r="247" spans="1:7" s="4" customFormat="1" ht="15.75" thickBot="1" x14ac:dyDescent="0.3">
      <c r="A247" s="276">
        <v>17</v>
      </c>
      <c r="B247" s="431" t="s">
        <v>358</v>
      </c>
      <c r="C247" s="434"/>
      <c r="D247" s="434"/>
      <c r="E247" s="434"/>
      <c r="F247" s="434"/>
      <c r="G247" s="435"/>
    </row>
    <row r="248" spans="1:7" ht="24.75" x14ac:dyDescent="0.25">
      <c r="A248" s="277">
        <v>1700</v>
      </c>
      <c r="B248" s="278" t="s">
        <v>359</v>
      </c>
      <c r="C248" s="279" t="s">
        <v>360</v>
      </c>
      <c r="D248" s="102"/>
      <c r="E248" s="28">
        <v>45</v>
      </c>
      <c r="F248" s="28">
        <v>45</v>
      </c>
      <c r="G248" s="57">
        <v>45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28" t="s">
        <v>363</v>
      </c>
      <c r="C250" s="429"/>
      <c r="D250" s="429"/>
      <c r="E250" s="429"/>
      <c r="F250" s="429"/>
      <c r="G250" s="430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28" t="s">
        <v>365</v>
      </c>
      <c r="C252" s="429"/>
      <c r="D252" s="429"/>
      <c r="E252" s="429"/>
      <c r="F252" s="429"/>
      <c r="G252" s="430"/>
    </row>
    <row r="253" spans="1:7" ht="15" customHeight="1" thickBot="1" x14ac:dyDescent="0.3">
      <c r="A253" s="282">
        <v>1900</v>
      </c>
      <c r="B253" s="283" t="s">
        <v>366</v>
      </c>
      <c r="C253" s="284" t="s">
        <v>199</v>
      </c>
      <c r="D253" s="285"/>
      <c r="E253" s="285"/>
      <c r="F253" s="285"/>
      <c r="G253" s="263"/>
    </row>
    <row r="254" spans="1:7" ht="24.75" x14ac:dyDescent="0.25">
      <c r="A254" s="226">
        <v>1910</v>
      </c>
      <c r="B254" s="109" t="s">
        <v>367</v>
      </c>
      <c r="C254" s="102" t="s">
        <v>22</v>
      </c>
      <c r="D254" s="56"/>
      <c r="E254" s="28">
        <v>819</v>
      </c>
      <c r="F254" s="28">
        <v>819</v>
      </c>
      <c r="G254" s="57">
        <v>819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79">
        <v>405</v>
      </c>
      <c r="E255" s="317"/>
      <c r="F255" s="317"/>
      <c r="G255" s="318"/>
    </row>
    <row r="256" spans="1:7" ht="24.75" x14ac:dyDescent="0.25">
      <c r="A256" s="226">
        <v>1920</v>
      </c>
      <c r="B256" s="109" t="s">
        <v>369</v>
      </c>
      <c r="C256" s="102" t="s">
        <v>22</v>
      </c>
      <c r="D256" s="56"/>
      <c r="E256" s="28">
        <v>819</v>
      </c>
      <c r="F256" s="28">
        <v>819</v>
      </c>
      <c r="G256" s="57">
        <v>819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79">
        <v>1224</v>
      </c>
      <c r="E257" s="317"/>
      <c r="F257" s="317"/>
      <c r="G257" s="318"/>
    </row>
    <row r="258" spans="1:7" ht="24.75" x14ac:dyDescent="0.25">
      <c r="A258" s="226">
        <v>1930</v>
      </c>
      <c r="B258" s="109" t="s">
        <v>371</v>
      </c>
      <c r="C258" s="102" t="s">
        <v>22</v>
      </c>
      <c r="D258" s="56"/>
      <c r="E258" s="28">
        <v>819</v>
      </c>
      <c r="F258" s="28">
        <v>819</v>
      </c>
      <c r="G258" s="57">
        <v>819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79">
        <v>2447</v>
      </c>
      <c r="E259" s="317"/>
      <c r="F259" s="317"/>
      <c r="G259" s="318"/>
    </row>
    <row r="260" spans="1:7" ht="24.75" x14ac:dyDescent="0.25">
      <c r="A260" s="226">
        <v>1940</v>
      </c>
      <c r="B260" s="109" t="s">
        <v>373</v>
      </c>
      <c r="C260" s="102" t="s">
        <v>22</v>
      </c>
      <c r="D260" s="56"/>
      <c r="E260" s="28">
        <v>819</v>
      </c>
      <c r="F260" s="28">
        <v>819</v>
      </c>
      <c r="G260" s="57">
        <v>819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79">
        <v>3672</v>
      </c>
      <c r="E261" s="317"/>
      <c r="F261" s="317"/>
      <c r="G261" s="318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8734</v>
      </c>
      <c r="F262" s="28">
        <v>8734</v>
      </c>
      <c r="G262" s="57">
        <v>8734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79">
        <v>4768</v>
      </c>
      <c r="E263" s="317"/>
      <c r="F263" s="317"/>
      <c r="G263" s="318"/>
    </row>
    <row r="264" spans="1:7" ht="15.75" thickBot="1" x14ac:dyDescent="0.3">
      <c r="A264" s="292">
        <v>20</v>
      </c>
      <c r="B264" s="431" t="s">
        <v>377</v>
      </c>
      <c r="C264" s="432"/>
      <c r="D264" s="432"/>
      <c r="E264" s="432"/>
      <c r="F264" s="432"/>
      <c r="G264" s="433"/>
    </row>
    <row r="265" spans="1:7" ht="24.6" customHeight="1" x14ac:dyDescent="0.25">
      <c r="A265" s="223">
        <v>2010</v>
      </c>
      <c r="B265" s="109" t="s">
        <v>378</v>
      </c>
      <c r="C265" s="110" t="s">
        <v>22</v>
      </c>
      <c r="D265" s="56"/>
      <c r="E265" s="28">
        <v>171</v>
      </c>
      <c r="F265" s="28">
        <v>171</v>
      </c>
      <c r="G265" s="57">
        <v>210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240">
        <v>63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124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38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79">
        <v>38</v>
      </c>
      <c r="E269" s="382"/>
      <c r="F269" s="383"/>
      <c r="G269" s="384"/>
    </row>
    <row r="270" spans="1:7" ht="24.75" x14ac:dyDescent="0.25">
      <c r="A270" s="226">
        <v>2020</v>
      </c>
      <c r="B270" s="109" t="s">
        <v>383</v>
      </c>
      <c r="C270" s="110" t="s">
        <v>22</v>
      </c>
      <c r="D270" s="56"/>
      <c r="E270" s="28">
        <v>171</v>
      </c>
      <c r="F270" s="28">
        <v>171</v>
      </c>
      <c r="G270" s="57">
        <v>210</v>
      </c>
    </row>
    <row r="271" spans="1:7" ht="24.75" x14ac:dyDescent="0.25">
      <c r="A271" s="227">
        <v>2021</v>
      </c>
      <c r="B271" s="112" t="s">
        <v>384</v>
      </c>
      <c r="C271" s="113" t="s">
        <v>22</v>
      </c>
      <c r="D271" s="240">
        <v>89</v>
      </c>
      <c r="E271" s="61"/>
      <c r="F271" s="61"/>
      <c r="G271" s="62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135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50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79">
        <v>50</v>
      </c>
      <c r="E274" s="382"/>
      <c r="F274" s="383"/>
      <c r="G274" s="384"/>
    </row>
    <row r="275" spans="1:7" ht="15.75" thickBot="1" x14ac:dyDescent="0.3">
      <c r="A275" s="292">
        <v>21</v>
      </c>
      <c r="B275" s="428" t="s">
        <v>388</v>
      </c>
      <c r="C275" s="429"/>
      <c r="D275" s="429"/>
      <c r="E275" s="429"/>
      <c r="F275" s="429"/>
      <c r="G275" s="430"/>
    </row>
    <row r="276" spans="1:7" ht="25.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25" t="s">
        <v>390</v>
      </c>
      <c r="C277" s="432"/>
      <c r="D277" s="432"/>
      <c r="E277" s="432"/>
      <c r="F277" s="432"/>
      <c r="G277" s="433"/>
    </row>
    <row r="278" spans="1:7" ht="24.6" customHeight="1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596</v>
      </c>
      <c r="F278" s="28">
        <v>596</v>
      </c>
      <c r="G278" s="57">
        <v>596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1797</v>
      </c>
      <c r="F279" s="28">
        <v>1797</v>
      </c>
      <c r="G279" s="57">
        <v>1797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760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79">
        <v>760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1809</v>
      </c>
      <c r="F282" s="28">
        <v>1809</v>
      </c>
      <c r="G282" s="57">
        <v>1809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1108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79">
        <v>1108</v>
      </c>
      <c r="E284" s="61"/>
      <c r="F284" s="61"/>
      <c r="G284" s="62"/>
    </row>
    <row r="285" spans="1:7" ht="15.75" thickBot="1" x14ac:dyDescent="0.3">
      <c r="A285" s="276">
        <v>23</v>
      </c>
      <c r="B285" s="425" t="s">
        <v>398</v>
      </c>
      <c r="C285" s="426"/>
      <c r="D285" s="426"/>
      <c r="E285" s="426"/>
      <c r="F285" s="426"/>
      <c r="G285" s="42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388">
        <v>70</v>
      </c>
      <c r="F287" s="388">
        <v>70</v>
      </c>
      <c r="G287" s="122">
        <v>70</v>
      </c>
    </row>
    <row r="288" spans="1:7" ht="15" customHeight="1" thickBot="1" x14ac:dyDescent="0.3">
      <c r="A288" s="276">
        <v>24</v>
      </c>
      <c r="B288" s="425" t="s">
        <v>501</v>
      </c>
      <c r="C288" s="426"/>
      <c r="D288" s="426"/>
      <c r="E288" s="426"/>
      <c r="F288" s="426"/>
      <c r="G288" s="42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113</v>
      </c>
      <c r="F289" s="28">
        <v>113</v>
      </c>
      <c r="G289" s="57">
        <v>135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125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289</v>
      </c>
      <c r="E291" s="61"/>
      <c r="F291" s="61"/>
      <c r="G291" s="62"/>
    </row>
    <row r="292" spans="1:7" ht="15.75" thickBot="1" x14ac:dyDescent="0.3">
      <c r="A292" s="276">
        <v>25</v>
      </c>
      <c r="B292" s="321" t="s">
        <v>416</v>
      </c>
      <c r="C292" s="320"/>
      <c r="G292" s="372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135</v>
      </c>
      <c r="F293" s="28">
        <v>135</v>
      </c>
      <c r="G293" s="57">
        <v>135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125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72</v>
      </c>
      <c r="E295" s="61"/>
      <c r="F295" s="61"/>
      <c r="G295" s="62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273</v>
      </c>
      <c r="F296" s="28">
        <v>273</v>
      </c>
      <c r="G296" s="57">
        <v>273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190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110</v>
      </c>
      <c r="E298" s="61"/>
      <c r="F298" s="61"/>
      <c r="G298" s="62"/>
    </row>
    <row r="299" spans="1:7" ht="24.75" x14ac:dyDescent="0.25">
      <c r="A299" s="337" t="s">
        <v>194</v>
      </c>
      <c r="B299" s="260" t="s">
        <v>195</v>
      </c>
      <c r="C299" s="261" t="s">
        <v>196</v>
      </c>
      <c r="D299" s="27"/>
      <c r="E299" s="388">
        <v>42</v>
      </c>
      <c r="F299" s="388">
        <v>42</v>
      </c>
      <c r="G299" s="122">
        <v>50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3"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  <mergeCell ref="B6:E6"/>
    <mergeCell ref="F7:G7"/>
    <mergeCell ref="B8:F8"/>
    <mergeCell ref="B9:F9"/>
    <mergeCell ref="E14:G14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88:G288"/>
    <mergeCell ref="B250:G250"/>
    <mergeCell ref="B252:G252"/>
    <mergeCell ref="B264:G264"/>
    <mergeCell ref="B275:G275"/>
    <mergeCell ref="B277:G277"/>
    <mergeCell ref="B285:G28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819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300"/>
  <sheetViews>
    <sheetView topLeftCell="A168" workbookViewId="0">
      <selection activeCell="G299" sqref="G299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364"/>
      <c r="B6" s="448" t="s">
        <v>512</v>
      </c>
      <c r="C6" s="448"/>
      <c r="D6" s="448"/>
      <c r="E6" s="449"/>
      <c r="F6" s="364"/>
      <c r="G6" s="364"/>
    </row>
    <row r="7" spans="1:7" x14ac:dyDescent="0.25">
      <c r="A7" s="364"/>
      <c r="B7" s="364"/>
      <c r="C7" s="364"/>
      <c r="D7" s="364"/>
      <c r="E7" s="364"/>
      <c r="F7" s="450" t="s">
        <v>495</v>
      </c>
      <c r="G7" s="451"/>
    </row>
    <row r="8" spans="1:7" x14ac:dyDescent="0.25">
      <c r="A8" s="1"/>
      <c r="B8" s="452" t="s">
        <v>510</v>
      </c>
      <c r="C8" s="453"/>
      <c r="D8" s="453"/>
      <c r="E8" s="453"/>
      <c r="F8" s="453"/>
      <c r="G8" s="1"/>
    </row>
    <row r="9" spans="1:7" x14ac:dyDescent="0.25">
      <c r="A9" s="1"/>
      <c r="B9" s="452" t="s">
        <v>511</v>
      </c>
      <c r="C9" s="453"/>
      <c r="D9" s="453"/>
      <c r="E9" s="453"/>
      <c r="F9" s="453"/>
      <c r="G9" s="1"/>
    </row>
    <row r="10" spans="1:7" ht="15.75" thickBot="1" x14ac:dyDescent="0.3">
      <c r="A10" s="1"/>
      <c r="B10" s="2" t="s">
        <v>509</v>
      </c>
      <c r="C10" s="3">
        <v>45017</v>
      </c>
      <c r="D10" s="2"/>
      <c r="E10" s="1" t="s">
        <v>508</v>
      </c>
      <c r="F10" s="1"/>
      <c r="G10" s="1"/>
    </row>
    <row r="11" spans="1:7" ht="23.25" customHeight="1" x14ac:dyDescent="0.25">
      <c r="A11" s="457" t="s">
        <v>2</v>
      </c>
      <c r="B11" s="460" t="s">
        <v>3</v>
      </c>
      <c r="C11" s="460" t="s">
        <v>4</v>
      </c>
      <c r="D11" s="5" t="s">
        <v>5</v>
      </c>
      <c r="E11" s="463" t="s">
        <v>6</v>
      </c>
      <c r="F11" s="464"/>
      <c r="G11" s="465"/>
    </row>
    <row r="12" spans="1:7" x14ac:dyDescent="0.25">
      <c r="A12" s="458"/>
      <c r="B12" s="461"/>
      <c r="C12" s="461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9"/>
      <c r="B13" s="462"/>
      <c r="C13" s="462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54">
        <v>1</v>
      </c>
      <c r="F14" s="455"/>
      <c r="G14" s="456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282</v>
      </c>
      <c r="E15" s="487"/>
      <c r="F15" s="469"/>
      <c r="G15" s="470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424</v>
      </c>
      <c r="E16" s="488"/>
      <c r="F16" s="471"/>
      <c r="G16" s="472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480</v>
      </c>
      <c r="E17" s="488"/>
      <c r="F17" s="471"/>
      <c r="G17" s="472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724</v>
      </c>
      <c r="E18" s="488"/>
      <c r="F18" s="471"/>
      <c r="G18" s="472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1692</v>
      </c>
      <c r="E19" s="488"/>
      <c r="F19" s="471"/>
      <c r="G19" s="472"/>
    </row>
    <row r="20" spans="1:7" ht="24.75" x14ac:dyDescent="0.25">
      <c r="A20" s="34" t="s">
        <v>33</v>
      </c>
      <c r="B20" s="35" t="s">
        <v>34</v>
      </c>
      <c r="C20" s="36" t="s">
        <v>22</v>
      </c>
      <c r="D20" s="240">
        <v>2539</v>
      </c>
      <c r="E20" s="488"/>
      <c r="F20" s="471"/>
      <c r="G20" s="472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2369</v>
      </c>
      <c r="E21" s="489"/>
      <c r="F21" s="473"/>
      <c r="G21" s="474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3557</v>
      </c>
      <c r="E22" s="490"/>
      <c r="F22" s="475"/>
      <c r="G22" s="476"/>
    </row>
    <row r="23" spans="1:7" ht="15.75" thickBot="1" x14ac:dyDescent="0.3">
      <c r="A23" s="51" t="s">
        <v>35</v>
      </c>
      <c r="B23" s="477" t="s">
        <v>36</v>
      </c>
      <c r="C23" s="478"/>
      <c r="D23" s="478"/>
      <c r="E23" s="478"/>
      <c r="F23" s="478"/>
      <c r="G23" s="479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5223</v>
      </c>
      <c r="F24" s="28">
        <v>5223</v>
      </c>
      <c r="G24" s="57">
        <v>6081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2835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3657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3426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8224</v>
      </c>
      <c r="F28" s="28">
        <v>8224</v>
      </c>
      <c r="G28" s="57">
        <v>9570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2835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3657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55"/>
      <c r="F31" s="455"/>
      <c r="G31" s="456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1873</v>
      </c>
      <c r="F32" s="28">
        <v>1873</v>
      </c>
      <c r="G32" s="57">
        <v>2145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356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40">
        <v>446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287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289</v>
      </c>
      <c r="F36" s="28">
        <v>289</v>
      </c>
      <c r="G36" s="57">
        <v>329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58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70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40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1873</v>
      </c>
      <c r="F40" s="28">
        <v>1873</v>
      </c>
      <c r="G40" s="57">
        <v>2145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356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240">
        <v>446</v>
      </c>
      <c r="E42" s="66"/>
      <c r="F42" s="66"/>
      <c r="G42" s="67"/>
    </row>
    <row r="43" spans="1:7" ht="15.75" thickBot="1" x14ac:dyDescent="0.3">
      <c r="A43" s="51" t="s">
        <v>80</v>
      </c>
      <c r="B43" s="445" t="s">
        <v>81</v>
      </c>
      <c r="C43" s="480"/>
      <c r="D43" s="429"/>
      <c r="E43" s="429"/>
      <c r="F43" s="429"/>
      <c r="G43" s="43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221</v>
      </c>
      <c r="F44" s="28">
        <v>221</v>
      </c>
      <c r="G44" s="57">
        <v>221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520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240">
        <v>520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221</v>
      </c>
      <c r="F47" s="28">
        <v>221</v>
      </c>
      <c r="G47" s="57">
        <v>221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262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262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262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362</v>
      </c>
      <c r="F51" s="28">
        <v>362</v>
      </c>
      <c r="G51" s="361">
        <v>441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1021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2083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1021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1328</v>
      </c>
      <c r="F55" s="28">
        <v>1328</v>
      </c>
      <c r="G55" s="361">
        <v>1328</v>
      </c>
    </row>
    <row r="56" spans="1:7" ht="15.75" thickBot="1" x14ac:dyDescent="0.3">
      <c r="A56" s="129" t="s">
        <v>98</v>
      </c>
      <c r="B56" s="466" t="s">
        <v>99</v>
      </c>
      <c r="C56" s="467"/>
      <c r="D56" s="467"/>
      <c r="E56" s="467"/>
      <c r="F56" s="467"/>
      <c r="G56" s="468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96</v>
      </c>
      <c r="F57" s="28">
        <v>96</v>
      </c>
      <c r="G57" s="57">
        <v>106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94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174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92</v>
      </c>
      <c r="E60" s="410"/>
      <c r="F60" s="410"/>
      <c r="G60" s="411"/>
    </row>
    <row r="61" spans="1:7" x14ac:dyDescent="0.25">
      <c r="A61" s="100" t="s">
        <v>108</v>
      </c>
      <c r="B61" s="101" t="s">
        <v>109</v>
      </c>
      <c r="C61" s="102" t="s">
        <v>22</v>
      </c>
      <c r="D61" s="56"/>
      <c r="E61" s="28">
        <v>262</v>
      </c>
      <c r="F61" s="28">
        <v>262</v>
      </c>
      <c r="G61" s="57">
        <v>298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251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490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245</v>
      </c>
      <c r="E64" s="66"/>
      <c r="F64" s="66"/>
      <c r="G64" s="67"/>
    </row>
    <row r="65" spans="1:7" x14ac:dyDescent="0.25">
      <c r="A65" s="108" t="s">
        <v>116</v>
      </c>
      <c r="B65" s="109" t="s">
        <v>117</v>
      </c>
      <c r="C65" s="110" t="s">
        <v>22</v>
      </c>
      <c r="D65" s="56"/>
      <c r="E65" s="28">
        <v>606</v>
      </c>
      <c r="F65" s="240">
        <v>606</v>
      </c>
      <c r="G65" s="361">
        <v>693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390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240">
        <v>1196</v>
      </c>
      <c r="E67" s="61"/>
      <c r="F67" s="61"/>
      <c r="G67" s="67"/>
    </row>
    <row r="68" spans="1:7" x14ac:dyDescent="0.25">
      <c r="A68" s="108" t="s">
        <v>123</v>
      </c>
      <c r="B68" s="109" t="s">
        <v>124</v>
      </c>
      <c r="C68" s="110" t="s">
        <v>22</v>
      </c>
      <c r="D68" s="56"/>
      <c r="E68" s="28">
        <v>1212</v>
      </c>
      <c r="F68" s="28">
        <v>1212</v>
      </c>
      <c r="G68" s="361">
        <v>1383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777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240">
        <v>2389</v>
      </c>
      <c r="E70" s="61"/>
      <c r="F70" s="61"/>
      <c r="G70" s="62"/>
    </row>
    <row r="71" spans="1:7" x14ac:dyDescent="0.25">
      <c r="A71" s="108" t="s">
        <v>129</v>
      </c>
      <c r="B71" s="109" t="s">
        <v>130</v>
      </c>
      <c r="C71" s="110" t="s">
        <v>22</v>
      </c>
      <c r="D71" s="56"/>
      <c r="E71" s="28">
        <v>3088</v>
      </c>
      <c r="F71" s="28">
        <v>3088</v>
      </c>
      <c r="G71" s="57">
        <v>3530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2860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240">
        <v>5961</v>
      </c>
      <c r="E73" s="61"/>
      <c r="F73" s="61"/>
      <c r="G73" s="62"/>
    </row>
    <row r="74" spans="1:7" ht="15.75" thickBot="1" x14ac:dyDescent="0.3">
      <c r="A74" s="51" t="s">
        <v>135</v>
      </c>
      <c r="B74" s="428" t="s">
        <v>136</v>
      </c>
      <c r="C74" s="429"/>
      <c r="D74" s="429"/>
      <c r="E74" s="429"/>
      <c r="F74" s="429"/>
      <c r="G74" s="43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962</v>
      </c>
      <c r="F75" s="28">
        <v>1223</v>
      </c>
      <c r="G75" s="57">
        <v>2314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200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240">
        <v>348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513</v>
      </c>
      <c r="D78" s="56"/>
      <c r="E78" s="28">
        <v>1489</v>
      </c>
      <c r="F78" s="28">
        <v>1861</v>
      </c>
      <c r="G78" s="57">
        <v>2665</v>
      </c>
    </row>
    <row r="79" spans="1:7" ht="24.75" x14ac:dyDescent="0.25">
      <c r="A79" s="34" t="s">
        <v>146</v>
      </c>
      <c r="B79" s="35" t="s">
        <v>147</v>
      </c>
      <c r="C79" s="113" t="s">
        <v>513</v>
      </c>
      <c r="D79" s="240">
        <v>103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513</v>
      </c>
      <c r="D80" s="240">
        <v>199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513</v>
      </c>
      <c r="D81" s="56"/>
      <c r="E81" s="28">
        <v>4891</v>
      </c>
      <c r="F81" s="28">
        <v>4891</v>
      </c>
      <c r="G81" s="57">
        <v>5847</v>
      </c>
    </row>
    <row r="82" spans="1:7" ht="24.75" x14ac:dyDescent="0.25">
      <c r="A82" s="34" t="s">
        <v>152</v>
      </c>
      <c r="B82" s="35" t="s">
        <v>153</v>
      </c>
      <c r="C82" s="113" t="s">
        <v>513</v>
      </c>
      <c r="D82" s="240">
        <v>116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513</v>
      </c>
      <c r="D83" s="240">
        <v>221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563</v>
      </c>
      <c r="F84" s="28">
        <v>563</v>
      </c>
      <c r="G84" s="57">
        <v>563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66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152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40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800</v>
      </c>
      <c r="F88" s="28">
        <v>1010</v>
      </c>
      <c r="G88" s="57">
        <v>1479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200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348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116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458</v>
      </c>
      <c r="F92" s="28">
        <v>458</v>
      </c>
      <c r="G92" s="57">
        <v>458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40</v>
      </c>
      <c r="E93" s="61"/>
      <c r="F93" s="61"/>
      <c r="G93" s="62"/>
    </row>
    <row r="94" spans="1:7" x14ac:dyDescent="0.25">
      <c r="A94" s="165" t="s">
        <v>176</v>
      </c>
      <c r="B94" s="166" t="s">
        <v>138</v>
      </c>
      <c r="C94" s="151" t="s">
        <v>513</v>
      </c>
      <c r="D94" s="56"/>
      <c r="E94" s="28">
        <v>480</v>
      </c>
      <c r="F94" s="28">
        <v>615</v>
      </c>
      <c r="G94" s="57">
        <v>1155</v>
      </c>
    </row>
    <row r="95" spans="1:7" ht="24.75" x14ac:dyDescent="0.25">
      <c r="A95" s="111" t="s">
        <v>177</v>
      </c>
      <c r="B95" s="112" t="s">
        <v>140</v>
      </c>
      <c r="C95" s="113" t="s">
        <v>513</v>
      </c>
      <c r="D95" s="240">
        <v>100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513</v>
      </c>
      <c r="D96" s="240">
        <v>172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6" t="s">
        <v>513</v>
      </c>
      <c r="D97" s="240">
        <v>66</v>
      </c>
      <c r="E97" s="66"/>
      <c r="F97" s="66"/>
      <c r="G97" s="67"/>
    </row>
    <row r="98" spans="1:7" x14ac:dyDescent="0.25">
      <c r="A98" s="165" t="s">
        <v>181</v>
      </c>
      <c r="B98" s="166" t="s">
        <v>157</v>
      </c>
      <c r="C98" s="151" t="s">
        <v>513</v>
      </c>
      <c r="D98" s="56"/>
      <c r="E98" s="28">
        <v>282</v>
      </c>
      <c r="F98" s="28">
        <v>282</v>
      </c>
      <c r="G98" s="57">
        <v>282</v>
      </c>
    </row>
    <row r="99" spans="1:7" ht="24.75" x14ac:dyDescent="0.25">
      <c r="A99" s="111" t="s">
        <v>182</v>
      </c>
      <c r="B99" s="112" t="s">
        <v>159</v>
      </c>
      <c r="C99" s="113" t="s">
        <v>513</v>
      </c>
      <c r="D99" s="240">
        <v>29</v>
      </c>
      <c r="E99" s="61"/>
      <c r="F99" s="61"/>
      <c r="G99" s="62"/>
    </row>
    <row r="100" spans="1:7" ht="24.75" x14ac:dyDescent="0.25">
      <c r="A100" s="111" t="s">
        <v>183</v>
      </c>
      <c r="B100" s="112" t="s">
        <v>161</v>
      </c>
      <c r="C100" s="113" t="s">
        <v>513</v>
      </c>
      <c r="D100" s="240">
        <v>73</v>
      </c>
      <c r="E100" s="61"/>
      <c r="F100" s="61"/>
      <c r="G100" s="62"/>
    </row>
    <row r="101" spans="1:7" ht="25.5" thickBot="1" x14ac:dyDescent="0.3">
      <c r="A101" s="114" t="s">
        <v>184</v>
      </c>
      <c r="B101" s="115" t="s">
        <v>163</v>
      </c>
      <c r="C101" s="116" t="s">
        <v>513</v>
      </c>
      <c r="D101" s="240">
        <v>24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36" t="s">
        <v>418</v>
      </c>
      <c r="D102" s="56"/>
      <c r="E102" s="28">
        <v>7795</v>
      </c>
      <c r="F102" s="28">
        <v>7795</v>
      </c>
      <c r="G102" s="57">
        <v>7795</v>
      </c>
    </row>
    <row r="103" spans="1:7" ht="24" x14ac:dyDescent="0.25">
      <c r="A103" s="34" t="s">
        <v>440</v>
      </c>
      <c r="B103" s="330" t="s">
        <v>441</v>
      </c>
      <c r="C103" s="389" t="s">
        <v>418</v>
      </c>
      <c r="D103" s="240">
        <v>348</v>
      </c>
      <c r="E103" s="61"/>
      <c r="F103" s="61"/>
      <c r="G103" s="62"/>
    </row>
    <row r="104" spans="1:7" ht="24.75" thickBot="1" x14ac:dyDescent="0.3">
      <c r="A104" s="43" t="s">
        <v>442</v>
      </c>
      <c r="B104" s="331" t="s">
        <v>443</v>
      </c>
      <c r="C104" s="126" t="s">
        <v>418</v>
      </c>
      <c r="D104" s="319">
        <v>662</v>
      </c>
      <c r="E104" s="66"/>
      <c r="F104" s="66"/>
      <c r="G104" s="67"/>
    </row>
    <row r="105" spans="1:7" ht="24.75" x14ac:dyDescent="0.25">
      <c r="A105" s="390" t="s">
        <v>447</v>
      </c>
      <c r="B105" s="391" t="s">
        <v>448</v>
      </c>
      <c r="C105" s="396" t="s">
        <v>513</v>
      </c>
      <c r="D105" s="163"/>
      <c r="E105" s="240">
        <v>7795</v>
      </c>
      <c r="F105" s="240">
        <v>7795</v>
      </c>
      <c r="G105" s="361">
        <v>7795</v>
      </c>
    </row>
    <row r="106" spans="1:7" ht="36.75" x14ac:dyDescent="0.25">
      <c r="A106" s="390" t="s">
        <v>449</v>
      </c>
      <c r="B106" s="391" t="s">
        <v>450</v>
      </c>
      <c r="C106" s="392" t="s">
        <v>513</v>
      </c>
      <c r="D106" s="240">
        <v>348</v>
      </c>
      <c r="E106" s="61"/>
      <c r="F106" s="61"/>
      <c r="G106" s="416"/>
    </row>
    <row r="107" spans="1:7" ht="37.5" thickBot="1" x14ac:dyDescent="0.3">
      <c r="A107" s="393" t="s">
        <v>451</v>
      </c>
      <c r="B107" s="394" t="s">
        <v>452</v>
      </c>
      <c r="C107" s="395" t="s">
        <v>513</v>
      </c>
      <c r="D107" s="240">
        <v>662</v>
      </c>
      <c r="E107" s="61"/>
      <c r="F107" s="61"/>
      <c r="G107" s="67"/>
    </row>
    <row r="108" spans="1:7" ht="24.75" x14ac:dyDescent="0.25">
      <c r="A108" s="390" t="s">
        <v>453</v>
      </c>
      <c r="B108" s="391" t="s">
        <v>454</v>
      </c>
      <c r="C108" s="396" t="s">
        <v>513</v>
      </c>
      <c r="D108" s="56"/>
      <c r="E108" s="28">
        <v>10393</v>
      </c>
      <c r="F108" s="28">
        <v>10393</v>
      </c>
      <c r="G108" s="361">
        <v>10393</v>
      </c>
    </row>
    <row r="109" spans="1:7" ht="36.75" x14ac:dyDescent="0.25">
      <c r="A109" s="390" t="s">
        <v>455</v>
      </c>
      <c r="B109" s="391" t="s">
        <v>456</v>
      </c>
      <c r="C109" s="392" t="s">
        <v>513</v>
      </c>
      <c r="D109" s="240">
        <v>466</v>
      </c>
      <c r="E109" s="61"/>
      <c r="F109" s="61"/>
      <c r="G109" s="62"/>
    </row>
    <row r="110" spans="1:7" ht="37.5" thickBot="1" x14ac:dyDescent="0.3">
      <c r="A110" s="397" t="s">
        <v>457</v>
      </c>
      <c r="B110" s="398" t="s">
        <v>458</v>
      </c>
      <c r="C110" s="395" t="s">
        <v>513</v>
      </c>
      <c r="D110" s="79">
        <v>884</v>
      </c>
      <c r="E110" s="66"/>
      <c r="F110" s="66"/>
      <c r="G110" s="67"/>
    </row>
    <row r="111" spans="1:7" ht="15.75" thickBot="1" x14ac:dyDescent="0.3">
      <c r="A111" s="51" t="s">
        <v>185</v>
      </c>
      <c r="B111" s="436" t="s">
        <v>186</v>
      </c>
      <c r="C111" s="437"/>
      <c r="D111" s="437"/>
      <c r="E111" s="437"/>
      <c r="F111" s="437"/>
      <c r="G111" s="438"/>
    </row>
    <row r="112" spans="1:7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245</v>
      </c>
      <c r="F112" s="28">
        <v>245</v>
      </c>
      <c r="G112" s="57">
        <v>277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245</v>
      </c>
      <c r="F113" s="28">
        <v>245</v>
      </c>
      <c r="G113" s="57">
        <v>277</v>
      </c>
    </row>
    <row r="114" spans="1:7" ht="15.75" thickBot="1" x14ac:dyDescent="0.3">
      <c r="A114" s="51" t="s">
        <v>192</v>
      </c>
      <c r="B114" s="425" t="s">
        <v>193</v>
      </c>
      <c r="C114" s="432"/>
      <c r="D114" s="432"/>
      <c r="E114" s="432"/>
      <c r="F114" s="432"/>
      <c r="G114" s="433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44</v>
      </c>
      <c r="F115" s="28">
        <v>44</v>
      </c>
      <c r="G115" s="57">
        <v>53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91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92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3.25" x14ac:dyDescent="0.25">
      <c r="A125" s="193" t="s">
        <v>218</v>
      </c>
      <c r="B125" s="194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94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399" t="s">
        <v>459</v>
      </c>
      <c r="C127" s="400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401" t="s">
        <v>460</v>
      </c>
      <c r="C128" s="402" t="s">
        <v>199</v>
      </c>
      <c r="D128" s="322" t="s">
        <v>200</v>
      </c>
      <c r="E128" s="323"/>
      <c r="F128" s="323"/>
      <c r="G128" s="345"/>
    </row>
    <row r="129" spans="1:9" ht="24" thickBot="1" x14ac:dyDescent="0.3">
      <c r="A129" s="195" t="s">
        <v>434</v>
      </c>
      <c r="B129" s="403" t="s">
        <v>463</v>
      </c>
      <c r="C129" s="404" t="s">
        <v>199</v>
      </c>
      <c r="D129" s="324" t="s">
        <v>200</v>
      </c>
      <c r="E129" s="325"/>
      <c r="F129" s="325"/>
      <c r="G129" s="346"/>
    </row>
    <row r="130" spans="1:9" ht="15.75" thickBot="1" x14ac:dyDescent="0.3">
      <c r="A130" s="51" t="s">
        <v>222</v>
      </c>
      <c r="B130" s="439" t="s">
        <v>223</v>
      </c>
      <c r="C130" s="440"/>
      <c r="D130" s="432"/>
      <c r="E130" s="432"/>
      <c r="F130" s="432"/>
      <c r="G130" s="433"/>
    </row>
    <row r="131" spans="1:9" x14ac:dyDescent="0.25">
      <c r="A131" s="25" t="s">
        <v>224</v>
      </c>
      <c r="B131" s="101" t="s">
        <v>225</v>
      </c>
      <c r="C131" s="102" t="s">
        <v>22</v>
      </c>
      <c r="D131" s="163"/>
      <c r="E131" s="240">
        <v>35</v>
      </c>
      <c r="F131" s="240">
        <v>35</v>
      </c>
      <c r="G131" s="361">
        <v>41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240">
        <v>53</v>
      </c>
      <c r="E132" s="61"/>
      <c r="F132" s="61"/>
      <c r="G132" s="62"/>
    </row>
    <row r="133" spans="1:9" ht="24.75" x14ac:dyDescent="0.25">
      <c r="A133" s="111" t="s">
        <v>228</v>
      </c>
      <c r="B133" s="112" t="s">
        <v>420</v>
      </c>
      <c r="C133" s="36" t="s">
        <v>22</v>
      </c>
      <c r="D133" s="240">
        <v>63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40">
        <v>47</v>
      </c>
      <c r="E134" s="66"/>
      <c r="F134" s="66"/>
      <c r="G134" s="67"/>
    </row>
    <row r="135" spans="1:9" x14ac:dyDescent="0.25">
      <c r="A135" s="100" t="s">
        <v>232</v>
      </c>
      <c r="B135" s="101" t="s">
        <v>233</v>
      </c>
      <c r="C135" s="102" t="s">
        <v>22</v>
      </c>
      <c r="D135" s="56"/>
      <c r="E135" s="28">
        <v>108</v>
      </c>
      <c r="F135" s="28">
        <v>108</v>
      </c>
      <c r="G135" s="361">
        <v>129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240">
        <v>123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240">
        <v>197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240">
        <v>100</v>
      </c>
      <c r="E138" s="66"/>
      <c r="F138" s="66"/>
      <c r="G138" s="67"/>
    </row>
    <row r="139" spans="1:9" x14ac:dyDescent="0.25">
      <c r="A139" s="100" t="s">
        <v>240</v>
      </c>
      <c r="B139" s="101" t="s">
        <v>241</v>
      </c>
      <c r="C139" s="102" t="s">
        <v>22</v>
      </c>
      <c r="D139" s="56"/>
      <c r="E139" s="28">
        <v>676</v>
      </c>
      <c r="F139" s="240">
        <v>676</v>
      </c>
      <c r="G139" s="361">
        <v>776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240">
        <v>748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240">
        <v>1285</v>
      </c>
      <c r="E141" s="61"/>
      <c r="F141" s="61"/>
      <c r="G141" s="67"/>
    </row>
    <row r="142" spans="1:9" x14ac:dyDescent="0.25">
      <c r="A142" s="100" t="s">
        <v>246</v>
      </c>
      <c r="B142" s="101" t="s">
        <v>247</v>
      </c>
      <c r="C142" s="102" t="s">
        <v>22</v>
      </c>
      <c r="D142" s="56"/>
      <c r="E142" s="28">
        <v>2661</v>
      </c>
      <c r="F142" s="28">
        <v>2661</v>
      </c>
      <c r="G142" s="361">
        <v>3047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240">
        <v>2297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240">
        <v>4713</v>
      </c>
      <c r="E144" s="61"/>
      <c r="F144" s="61"/>
      <c r="G144" s="67"/>
    </row>
    <row r="145" spans="1:7" x14ac:dyDescent="0.25">
      <c r="A145" s="100" t="s">
        <v>252</v>
      </c>
      <c r="B145" s="101" t="s">
        <v>253</v>
      </c>
      <c r="C145" s="102" t="s">
        <v>22</v>
      </c>
      <c r="D145" s="56"/>
      <c r="E145" s="28">
        <v>8965</v>
      </c>
      <c r="F145" s="28">
        <v>8965</v>
      </c>
      <c r="G145" s="361">
        <v>10244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7726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240">
        <v>15854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441"/>
      <c r="F148" s="441"/>
      <c r="G148" s="442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119</v>
      </c>
      <c r="F149" s="28">
        <v>119</v>
      </c>
      <c r="G149" s="57">
        <v>142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131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304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76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240">
        <v>78</v>
      </c>
      <c r="E153" s="355"/>
      <c r="F153" s="332"/>
      <c r="G153" s="339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388">
        <v>240</v>
      </c>
      <c r="F154" s="388">
        <v>240</v>
      </c>
      <c r="G154" s="122">
        <v>287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200</v>
      </c>
      <c r="E155" s="417"/>
      <c r="F155" s="417"/>
      <c r="G155" s="418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455</v>
      </c>
      <c r="E156" s="417"/>
      <c r="F156" s="417"/>
      <c r="G156" s="418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116</v>
      </c>
      <c r="E157" s="417"/>
      <c r="F157" s="417"/>
      <c r="G157" s="418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240">
        <v>119</v>
      </c>
      <c r="E158" s="419"/>
      <c r="F158" s="420"/>
      <c r="G158" s="421"/>
    </row>
    <row r="159" spans="1:7" ht="23.25" x14ac:dyDescent="0.25">
      <c r="A159" s="405">
        <v>1030</v>
      </c>
      <c r="B159" s="209" t="s">
        <v>271</v>
      </c>
      <c r="C159" s="210" t="s">
        <v>261</v>
      </c>
      <c r="D159" s="56"/>
      <c r="E159" s="28">
        <v>119</v>
      </c>
      <c r="F159" s="28">
        <v>119</v>
      </c>
      <c r="G159" s="57">
        <v>142</v>
      </c>
    </row>
    <row r="160" spans="1:7" ht="23.25" x14ac:dyDescent="0.25">
      <c r="A160" s="406">
        <v>1031</v>
      </c>
      <c r="B160" s="212" t="s">
        <v>272</v>
      </c>
      <c r="C160" s="213" t="s">
        <v>261</v>
      </c>
      <c r="D160" s="240">
        <v>131</v>
      </c>
      <c r="E160" s="61"/>
      <c r="F160" s="61"/>
      <c r="G160" s="62"/>
    </row>
    <row r="161" spans="1:7" ht="23.25" x14ac:dyDescent="0.25">
      <c r="A161" s="407">
        <v>1032</v>
      </c>
      <c r="B161" s="215" t="s">
        <v>273</v>
      </c>
      <c r="C161" s="216" t="s">
        <v>261</v>
      </c>
      <c r="D161" s="240">
        <v>304</v>
      </c>
      <c r="E161" s="61"/>
      <c r="F161" s="61"/>
      <c r="G161" s="62"/>
    </row>
    <row r="162" spans="1:7" ht="23.25" x14ac:dyDescent="0.25">
      <c r="A162" s="408">
        <v>1033</v>
      </c>
      <c r="B162" s="218" t="s">
        <v>274</v>
      </c>
      <c r="C162" s="219" t="s">
        <v>261</v>
      </c>
      <c r="D162" s="240">
        <v>76</v>
      </c>
      <c r="E162" s="61"/>
      <c r="F162" s="61"/>
      <c r="G162" s="62"/>
    </row>
    <row r="163" spans="1:7" ht="24" thickBot="1" x14ac:dyDescent="0.3">
      <c r="A163" s="409">
        <v>1034</v>
      </c>
      <c r="B163" s="221" t="s">
        <v>275</v>
      </c>
      <c r="C163" s="222" t="s">
        <v>261</v>
      </c>
      <c r="D163" s="240">
        <v>78</v>
      </c>
      <c r="E163" s="355"/>
      <c r="F163" s="332"/>
      <c r="G163" s="339"/>
    </row>
    <row r="164" spans="1:7" ht="24.75" x14ac:dyDescent="0.25">
      <c r="A164" s="121" t="s">
        <v>484</v>
      </c>
      <c r="B164" s="183" t="s">
        <v>485</v>
      </c>
      <c r="C164" s="184" t="s">
        <v>486</v>
      </c>
      <c r="D164" s="56"/>
      <c r="E164" s="28">
        <v>119</v>
      </c>
      <c r="F164" s="28">
        <v>119</v>
      </c>
      <c r="G164" s="57">
        <v>142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240">
        <v>131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240">
        <v>304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240">
        <v>76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79">
        <v>78</v>
      </c>
      <c r="E168" s="332"/>
      <c r="F168" s="332"/>
      <c r="G168" s="339"/>
    </row>
    <row r="169" spans="1:7" ht="15" customHeight="1" thickBot="1" x14ac:dyDescent="0.3">
      <c r="A169" s="200">
        <v>11</v>
      </c>
      <c r="B169" s="443" t="s">
        <v>276</v>
      </c>
      <c r="C169" s="444"/>
      <c r="D169" s="437"/>
      <c r="E169" s="437"/>
      <c r="F169" s="437"/>
      <c r="G169" s="482"/>
    </row>
    <row r="170" spans="1:7" ht="24.75" x14ac:dyDescent="0.25">
      <c r="A170" s="223">
        <v>1110</v>
      </c>
      <c r="B170" s="333" t="s">
        <v>277</v>
      </c>
      <c r="C170" s="334" t="s">
        <v>22</v>
      </c>
      <c r="D170" s="56"/>
      <c r="E170" s="28">
        <v>563</v>
      </c>
      <c r="F170" s="28">
        <v>563</v>
      </c>
      <c r="G170" s="57">
        <v>675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197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240">
        <v>374</v>
      </c>
      <c r="E172" s="61"/>
      <c r="F172" s="66"/>
      <c r="G172" s="67"/>
    </row>
    <row r="173" spans="1:7" x14ac:dyDescent="0.25">
      <c r="A173" s="226">
        <v>1120</v>
      </c>
      <c r="B173" s="109" t="s">
        <v>280</v>
      </c>
      <c r="C173" s="110" t="s">
        <v>22</v>
      </c>
      <c r="D173" s="56"/>
      <c r="E173" s="28">
        <v>563</v>
      </c>
      <c r="F173" s="240">
        <v>563</v>
      </c>
      <c r="G173" s="361">
        <v>675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289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240">
        <v>653</v>
      </c>
      <c r="E175" s="61"/>
      <c r="F175" s="61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563</v>
      </c>
      <c r="F176" s="28">
        <v>563</v>
      </c>
      <c r="G176" s="361">
        <v>675</v>
      </c>
    </row>
    <row r="177" spans="1:7" ht="24.75" x14ac:dyDescent="0.25">
      <c r="A177" s="228">
        <v>1131</v>
      </c>
      <c r="B177" s="112" t="s">
        <v>284</v>
      </c>
      <c r="C177" s="113" t="s">
        <v>22</v>
      </c>
      <c r="D177" s="240">
        <v>454</v>
      </c>
      <c r="E177" s="61"/>
      <c r="F177" s="61"/>
      <c r="G177" s="62"/>
    </row>
    <row r="178" spans="1:7" ht="25.5" thickBot="1" x14ac:dyDescent="0.3">
      <c r="A178" s="225">
        <v>1132</v>
      </c>
      <c r="B178" s="115" t="s">
        <v>285</v>
      </c>
      <c r="C178" s="116" t="s">
        <v>22</v>
      </c>
      <c r="D178" s="240">
        <v>1021</v>
      </c>
      <c r="E178" s="61"/>
      <c r="F178" s="66"/>
      <c r="G178" s="67"/>
    </row>
    <row r="179" spans="1:7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563</v>
      </c>
      <c r="F179" s="240">
        <v>563</v>
      </c>
      <c r="G179" s="361">
        <v>675</v>
      </c>
    </row>
    <row r="180" spans="1:7" ht="24.75" x14ac:dyDescent="0.25">
      <c r="A180" s="224">
        <v>1141</v>
      </c>
      <c r="B180" s="112" t="s">
        <v>287</v>
      </c>
      <c r="C180" s="113" t="s">
        <v>22</v>
      </c>
      <c r="D180" s="240">
        <v>1199</v>
      </c>
      <c r="E180" s="61"/>
      <c r="F180" s="61"/>
      <c r="G180" s="62"/>
    </row>
    <row r="181" spans="1:7" ht="25.5" thickBot="1" x14ac:dyDescent="0.3">
      <c r="A181" s="225">
        <v>1142</v>
      </c>
      <c r="B181" s="115" t="s">
        <v>288</v>
      </c>
      <c r="C181" s="116" t="s">
        <v>22</v>
      </c>
      <c r="D181" s="240">
        <v>2705</v>
      </c>
      <c r="E181" s="61"/>
      <c r="F181" s="66"/>
      <c r="G181" s="67"/>
    </row>
    <row r="182" spans="1:7" ht="15" customHeight="1" thickBot="1" x14ac:dyDescent="0.3">
      <c r="A182" s="229">
        <v>12</v>
      </c>
      <c r="B182" s="425" t="s">
        <v>289</v>
      </c>
      <c r="C182" s="426"/>
      <c r="D182" s="432"/>
      <c r="E182" s="432"/>
      <c r="F182" s="437"/>
      <c r="G182" s="438"/>
    </row>
    <row r="183" spans="1:7" ht="24.75" x14ac:dyDescent="0.25">
      <c r="A183" s="202">
        <v>1210</v>
      </c>
      <c r="B183" s="26" t="s">
        <v>290</v>
      </c>
      <c r="C183" s="27" t="s">
        <v>22</v>
      </c>
      <c r="D183" s="56"/>
      <c r="E183" s="28">
        <v>1822</v>
      </c>
      <c r="F183" s="28">
        <v>2665</v>
      </c>
      <c r="G183" s="57">
        <v>3076</v>
      </c>
    </row>
    <row r="184" spans="1:7" ht="24.75" x14ac:dyDescent="0.25">
      <c r="A184" s="230">
        <v>1211</v>
      </c>
      <c r="B184" s="35" t="s">
        <v>291</v>
      </c>
      <c r="C184" s="36" t="s">
        <v>22</v>
      </c>
      <c r="D184" s="240">
        <v>197</v>
      </c>
      <c r="E184" s="61"/>
      <c r="F184" s="61"/>
      <c r="G184" s="62"/>
    </row>
    <row r="185" spans="1:7" ht="25.5" thickBot="1" x14ac:dyDescent="0.3">
      <c r="A185" s="204">
        <v>1212</v>
      </c>
      <c r="B185" s="44" t="s">
        <v>292</v>
      </c>
      <c r="C185" s="45" t="s">
        <v>22</v>
      </c>
      <c r="D185" s="240">
        <v>374</v>
      </c>
      <c r="E185" s="66"/>
      <c r="F185" s="66"/>
      <c r="G185" s="67"/>
    </row>
    <row r="186" spans="1:7" ht="24.75" x14ac:dyDescent="0.25">
      <c r="A186" s="202">
        <v>1220</v>
      </c>
      <c r="B186" s="26" t="s">
        <v>293</v>
      </c>
      <c r="C186" s="27" t="s">
        <v>22</v>
      </c>
      <c r="D186" s="56"/>
      <c r="E186" s="240">
        <v>2756</v>
      </c>
      <c r="F186" s="240">
        <v>4043</v>
      </c>
      <c r="G186" s="361">
        <v>4655</v>
      </c>
    </row>
    <row r="187" spans="1:7" ht="24.75" x14ac:dyDescent="0.25">
      <c r="A187" s="230">
        <v>1221</v>
      </c>
      <c r="B187" s="35" t="s">
        <v>294</v>
      </c>
      <c r="C187" s="36" t="s">
        <v>22</v>
      </c>
      <c r="D187" s="240">
        <v>289</v>
      </c>
      <c r="E187" s="61"/>
      <c r="F187" s="61"/>
      <c r="G187" s="62"/>
    </row>
    <row r="188" spans="1:7" ht="25.5" thickBot="1" x14ac:dyDescent="0.3">
      <c r="A188" s="204">
        <v>1222</v>
      </c>
      <c r="B188" s="44" t="s">
        <v>295</v>
      </c>
      <c r="C188" s="45" t="s">
        <v>22</v>
      </c>
      <c r="D188" s="240">
        <v>653</v>
      </c>
      <c r="E188" s="61"/>
      <c r="F188" s="66"/>
      <c r="G188" s="67"/>
    </row>
    <row r="189" spans="1:7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4735</v>
      </c>
      <c r="F189" s="28">
        <v>6947</v>
      </c>
      <c r="G189" s="57">
        <v>8015</v>
      </c>
    </row>
    <row r="190" spans="1:7" ht="24.75" x14ac:dyDescent="0.25">
      <c r="A190" s="230">
        <v>1231</v>
      </c>
      <c r="B190" s="35" t="s">
        <v>297</v>
      </c>
      <c r="C190" s="36" t="s">
        <v>22</v>
      </c>
      <c r="D190" s="240">
        <v>454</v>
      </c>
      <c r="E190" s="61"/>
      <c r="F190" s="253"/>
      <c r="G190" s="62"/>
    </row>
    <row r="191" spans="1:7" ht="25.5" thickBot="1" x14ac:dyDescent="0.3">
      <c r="A191" s="204">
        <v>1232</v>
      </c>
      <c r="B191" s="44" t="s">
        <v>298</v>
      </c>
      <c r="C191" s="45" t="s">
        <v>22</v>
      </c>
      <c r="D191" s="240">
        <v>1021</v>
      </c>
      <c r="E191" s="61"/>
      <c r="F191" s="61"/>
      <c r="G191" s="67"/>
    </row>
    <row r="192" spans="1:7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12140</v>
      </c>
      <c r="F192" s="28">
        <v>17807</v>
      </c>
      <c r="G192" s="361">
        <v>20520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1199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240">
        <v>2705</v>
      </c>
      <c r="E194" s="61"/>
      <c r="F194" s="61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16996</v>
      </c>
      <c r="F195" s="28">
        <v>24929</v>
      </c>
      <c r="G195" s="361">
        <v>28727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1678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240">
        <v>3787</v>
      </c>
      <c r="E197" s="61"/>
      <c r="F197" s="61"/>
      <c r="G197" s="67"/>
    </row>
    <row r="198" spans="1:7" ht="15.75" thickBot="1" x14ac:dyDescent="0.3">
      <c r="A198" s="229">
        <v>13</v>
      </c>
      <c r="B198" s="431" t="s">
        <v>302</v>
      </c>
      <c r="C198" s="432"/>
      <c r="D198" s="432"/>
      <c r="E198" s="432"/>
      <c r="F198" s="432"/>
      <c r="G198" s="438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76</v>
      </c>
      <c r="F199" s="28">
        <v>76</v>
      </c>
      <c r="G199" s="57">
        <v>92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67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67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59</v>
      </c>
      <c r="F202" s="28">
        <v>59</v>
      </c>
      <c r="G202" s="57">
        <v>66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240">
        <v>47</v>
      </c>
      <c r="E203" s="61"/>
      <c r="F203" s="61"/>
      <c r="G203" s="62"/>
    </row>
    <row r="204" spans="1:7" s="4" customFormat="1" ht="15.75" thickBot="1" x14ac:dyDescent="0.3">
      <c r="A204" s="200">
        <v>14</v>
      </c>
      <c r="B204" s="425" t="s">
        <v>309</v>
      </c>
      <c r="C204" s="434"/>
      <c r="D204" s="434"/>
      <c r="E204" s="434"/>
      <c r="F204" s="434"/>
      <c r="G204" s="435"/>
    </row>
    <row r="205" spans="1:7" ht="24.75" x14ac:dyDescent="0.25">
      <c r="A205" s="202">
        <v>1410</v>
      </c>
      <c r="B205" s="101" t="s">
        <v>310</v>
      </c>
      <c r="C205" s="102" t="s">
        <v>311</v>
      </c>
      <c r="D205" s="102"/>
      <c r="E205" s="28">
        <v>504</v>
      </c>
      <c r="F205" s="28">
        <v>504</v>
      </c>
      <c r="G205" s="57">
        <v>504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1378</v>
      </c>
      <c r="F206" s="240">
        <v>1378</v>
      </c>
      <c r="G206" s="361">
        <v>1378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1862</v>
      </c>
      <c r="F207" s="240">
        <v>1862</v>
      </c>
      <c r="G207" s="361">
        <v>1862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3097</v>
      </c>
      <c r="F208" s="240">
        <v>3097</v>
      </c>
      <c r="G208" s="361">
        <v>3097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668</v>
      </c>
      <c r="F209" s="240">
        <v>668</v>
      </c>
      <c r="G209" s="361">
        <v>668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240">
        <v>897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240">
        <v>1204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240">
        <v>510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240">
        <v>210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240">
        <v>322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563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1475</v>
      </c>
      <c r="F217" s="28">
        <v>1475</v>
      </c>
      <c r="G217" s="361">
        <v>1475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2213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3315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1475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240">
        <v>226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240">
        <v>270</v>
      </c>
      <c r="E223" s="317"/>
      <c r="F223" s="317"/>
      <c r="G223" s="318"/>
    </row>
    <row r="224" spans="1:7" ht="25.5" thickBot="1" x14ac:dyDescent="0.3">
      <c r="A224" s="352">
        <v>1467</v>
      </c>
      <c r="B224" s="353" t="s">
        <v>334</v>
      </c>
      <c r="C224" s="354" t="s">
        <v>39</v>
      </c>
      <c r="D224" s="79">
        <v>615</v>
      </c>
      <c r="E224" s="317"/>
      <c r="F224" s="317"/>
      <c r="G224" s="339"/>
    </row>
    <row r="225" spans="1:7" ht="24.75" x14ac:dyDescent="0.25">
      <c r="A225" s="205">
        <v>1470</v>
      </c>
      <c r="B225" s="101" t="s">
        <v>335</v>
      </c>
      <c r="C225" s="102" t="s">
        <v>336</v>
      </c>
      <c r="D225" s="253"/>
      <c r="E225" s="28">
        <v>13575</v>
      </c>
      <c r="F225" s="28">
        <v>13575</v>
      </c>
      <c r="G225" s="361">
        <v>13575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14909</v>
      </c>
      <c r="F226" s="240">
        <v>14909</v>
      </c>
      <c r="G226" s="361">
        <v>14909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309</v>
      </c>
      <c r="F227" s="240">
        <v>309</v>
      </c>
      <c r="G227" s="363">
        <v>309</v>
      </c>
    </row>
    <row r="228" spans="1:7" ht="15.75" customHeight="1" thickBot="1" x14ac:dyDescent="0.3">
      <c r="A228" s="229">
        <v>15</v>
      </c>
      <c r="B228" s="445" t="s">
        <v>339</v>
      </c>
      <c r="C228" s="429"/>
      <c r="D228" s="429"/>
      <c r="E228" s="429"/>
      <c r="F228" s="429"/>
      <c r="G228" s="482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414"/>
      <c r="F233" s="414"/>
      <c r="G233" s="415"/>
    </row>
    <row r="234" spans="1:7" ht="15.75" thickBot="1" x14ac:dyDescent="0.3">
      <c r="A234" s="229">
        <v>16</v>
      </c>
      <c r="B234" s="425" t="s">
        <v>345</v>
      </c>
      <c r="C234" s="446"/>
      <c r="D234" s="446"/>
      <c r="E234" s="446"/>
      <c r="F234" s="446"/>
      <c r="G234" s="483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3832</v>
      </c>
      <c r="F235" s="28">
        <v>3832</v>
      </c>
      <c r="G235" s="57">
        <v>4375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2209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240">
        <v>3309</v>
      </c>
      <c r="E237" s="61"/>
      <c r="F237" s="61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8614</v>
      </c>
      <c r="F238" s="28">
        <v>8614</v>
      </c>
      <c r="G238" s="361">
        <v>9846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2616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240">
        <v>3927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40">
        <v>13913</v>
      </c>
      <c r="F241" s="240">
        <v>13913</v>
      </c>
      <c r="G241" s="361">
        <v>15903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4424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240">
        <v>6635</v>
      </c>
      <c r="E243" s="61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23501</v>
      </c>
      <c r="F244" s="240">
        <v>23501</v>
      </c>
      <c r="G244" s="361">
        <v>26857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4962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240">
        <v>7303</v>
      </c>
      <c r="E246" s="61"/>
      <c r="F246" s="66"/>
      <c r="G246" s="67"/>
    </row>
    <row r="247" spans="1:7" s="4" customFormat="1" ht="15.75" thickBot="1" x14ac:dyDescent="0.3">
      <c r="A247" s="276">
        <v>17</v>
      </c>
      <c r="B247" s="431" t="s">
        <v>358</v>
      </c>
      <c r="C247" s="434"/>
      <c r="D247" s="434"/>
      <c r="E247" s="434"/>
      <c r="F247" s="484"/>
      <c r="G247" s="485"/>
    </row>
    <row r="248" spans="1:7" x14ac:dyDescent="0.25">
      <c r="A248" s="277">
        <v>1700</v>
      </c>
      <c r="B248" s="278" t="s">
        <v>359</v>
      </c>
      <c r="C248" s="279" t="s">
        <v>360</v>
      </c>
      <c r="D248" s="102"/>
      <c r="E248" s="28">
        <v>47</v>
      </c>
      <c r="F248" s="28">
        <v>47</v>
      </c>
      <c r="G248" s="57">
        <v>47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28" t="s">
        <v>363</v>
      </c>
      <c r="C250" s="429"/>
      <c r="D250" s="429"/>
      <c r="E250" s="429"/>
      <c r="F250" s="486"/>
      <c r="G250" s="482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31" t="s">
        <v>365</v>
      </c>
      <c r="C252" s="432"/>
      <c r="D252" s="432"/>
      <c r="E252" s="432"/>
      <c r="F252" s="432"/>
      <c r="G252" s="433"/>
    </row>
    <row r="253" spans="1:7" ht="15.75" thickBot="1" x14ac:dyDescent="0.3">
      <c r="A253" s="282">
        <v>1900</v>
      </c>
      <c r="B253" s="422" t="s">
        <v>366</v>
      </c>
      <c r="C253" s="423" t="s">
        <v>199</v>
      </c>
      <c r="D253" s="386"/>
      <c r="E253" s="386"/>
      <c r="F253" s="308"/>
      <c r="G253" s="294"/>
    </row>
    <row r="254" spans="1:7" x14ac:dyDescent="0.25">
      <c r="A254" s="226">
        <v>1910</v>
      </c>
      <c r="B254" s="109" t="s">
        <v>367</v>
      </c>
      <c r="C254" s="102" t="s">
        <v>22</v>
      </c>
      <c r="D254" s="56"/>
      <c r="E254" s="28">
        <v>861</v>
      </c>
      <c r="F254" s="240">
        <v>861</v>
      </c>
      <c r="G254" s="361">
        <v>861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240">
        <v>426</v>
      </c>
      <c r="E255" s="61"/>
      <c r="F255" s="61"/>
      <c r="G255" s="67"/>
    </row>
    <row r="256" spans="1:7" x14ac:dyDescent="0.25">
      <c r="A256" s="226">
        <v>1920</v>
      </c>
      <c r="B256" s="109" t="s">
        <v>369</v>
      </c>
      <c r="C256" s="102" t="s">
        <v>22</v>
      </c>
      <c r="D256" s="56"/>
      <c r="E256" s="28">
        <v>861</v>
      </c>
      <c r="F256" s="28">
        <v>861</v>
      </c>
      <c r="G256" s="361">
        <v>861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240">
        <v>1286</v>
      </c>
      <c r="E257" s="61"/>
      <c r="F257" s="61"/>
      <c r="G257" s="67"/>
    </row>
    <row r="258" spans="1:7" x14ac:dyDescent="0.25">
      <c r="A258" s="226">
        <v>1930</v>
      </c>
      <c r="B258" s="109" t="s">
        <v>371</v>
      </c>
      <c r="C258" s="102" t="s">
        <v>22</v>
      </c>
      <c r="D258" s="56"/>
      <c r="E258" s="28">
        <v>861</v>
      </c>
      <c r="F258" s="28">
        <v>861</v>
      </c>
      <c r="G258" s="361">
        <v>861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240">
        <v>2572</v>
      </c>
      <c r="E259" s="61"/>
      <c r="F259" s="61"/>
      <c r="G259" s="67"/>
    </row>
    <row r="260" spans="1:7" x14ac:dyDescent="0.25">
      <c r="A260" s="226">
        <v>1940</v>
      </c>
      <c r="B260" s="109" t="s">
        <v>373</v>
      </c>
      <c r="C260" s="102" t="s">
        <v>22</v>
      </c>
      <c r="D260" s="56"/>
      <c r="E260" s="28">
        <v>861</v>
      </c>
      <c r="F260" s="28">
        <v>861</v>
      </c>
      <c r="G260" s="361">
        <v>861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240">
        <v>3859</v>
      </c>
      <c r="E261" s="61"/>
      <c r="F261" s="61"/>
      <c r="G261" s="67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9179</v>
      </c>
      <c r="F262" s="28">
        <v>9179</v>
      </c>
      <c r="G262" s="361">
        <v>9179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240">
        <v>5011</v>
      </c>
      <c r="E263" s="61"/>
      <c r="F263" s="66"/>
      <c r="G263" s="67"/>
    </row>
    <row r="264" spans="1:7" ht="15.75" thickBot="1" x14ac:dyDescent="0.3">
      <c r="A264" s="292">
        <v>20</v>
      </c>
      <c r="B264" s="431" t="s">
        <v>377</v>
      </c>
      <c r="C264" s="432"/>
      <c r="D264" s="432"/>
      <c r="E264" s="432"/>
      <c r="F264" s="437"/>
      <c r="G264" s="438"/>
    </row>
    <row r="265" spans="1:7" ht="24.75" x14ac:dyDescent="0.25">
      <c r="A265" s="223">
        <v>2010</v>
      </c>
      <c r="B265" s="109" t="s">
        <v>378</v>
      </c>
      <c r="C265" s="110" t="s">
        <v>22</v>
      </c>
      <c r="D265" s="56"/>
      <c r="E265" s="28">
        <v>180</v>
      </c>
      <c r="F265" s="28">
        <v>180</v>
      </c>
      <c r="G265" s="57">
        <v>221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240">
        <v>66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130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40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240">
        <v>40</v>
      </c>
      <c r="E269" s="382"/>
      <c r="F269" s="383"/>
      <c r="G269" s="384"/>
    </row>
    <row r="270" spans="1:7" ht="24.75" x14ac:dyDescent="0.25">
      <c r="A270" s="223">
        <v>2020</v>
      </c>
      <c r="B270" s="333" t="s">
        <v>383</v>
      </c>
      <c r="C270" s="334" t="s">
        <v>22</v>
      </c>
      <c r="D270" s="56"/>
      <c r="E270" s="28">
        <v>180</v>
      </c>
      <c r="F270" s="28">
        <v>180</v>
      </c>
      <c r="G270" s="57">
        <v>221</v>
      </c>
    </row>
    <row r="271" spans="1:7" ht="24.75" x14ac:dyDescent="0.25">
      <c r="A271" s="224">
        <v>2021</v>
      </c>
      <c r="B271" s="278" t="s">
        <v>384</v>
      </c>
      <c r="C271" s="279" t="s">
        <v>22</v>
      </c>
      <c r="D271" s="240">
        <v>94</v>
      </c>
      <c r="E271" s="253"/>
      <c r="F271" s="253"/>
      <c r="G271" s="424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142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53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240">
        <v>53</v>
      </c>
      <c r="E274" s="382"/>
      <c r="F274" s="383"/>
      <c r="G274" s="384"/>
    </row>
    <row r="275" spans="1:7" ht="15.75" thickBot="1" x14ac:dyDescent="0.3">
      <c r="A275" s="292">
        <v>21</v>
      </c>
      <c r="B275" s="428" t="s">
        <v>388</v>
      </c>
      <c r="C275" s="429"/>
      <c r="D275" s="429"/>
      <c r="E275" s="429"/>
      <c r="F275" s="429"/>
      <c r="G275" s="430"/>
    </row>
    <row r="276" spans="1:7" ht="15.7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25" t="s">
        <v>390</v>
      </c>
      <c r="C277" s="432"/>
      <c r="D277" s="432"/>
      <c r="E277" s="432"/>
      <c r="F277" s="432"/>
      <c r="G277" s="433"/>
    </row>
    <row r="278" spans="1:7" ht="25.5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626</v>
      </c>
      <c r="F278" s="28">
        <v>626</v>
      </c>
      <c r="G278" s="57">
        <v>626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1889</v>
      </c>
      <c r="F279" s="28">
        <v>1889</v>
      </c>
      <c r="G279" s="57">
        <v>1889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799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240">
        <v>799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1901</v>
      </c>
      <c r="F282" s="28">
        <v>1901</v>
      </c>
      <c r="G282" s="57">
        <v>1901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1165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240">
        <v>1165</v>
      </c>
      <c r="E284" s="61"/>
      <c r="F284" s="61"/>
      <c r="G284" s="62"/>
    </row>
    <row r="285" spans="1:7" ht="15.75" customHeight="1" thickBot="1" x14ac:dyDescent="0.3">
      <c r="A285" s="276">
        <v>23</v>
      </c>
      <c r="B285" s="425" t="s">
        <v>398</v>
      </c>
      <c r="C285" s="426"/>
      <c r="D285" s="426"/>
      <c r="E285" s="426"/>
      <c r="F285" s="426"/>
      <c r="G285" s="42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412">
        <v>86.95</v>
      </c>
      <c r="F287" s="412">
        <v>86.95</v>
      </c>
      <c r="G287" s="413">
        <v>86.95</v>
      </c>
    </row>
    <row r="288" spans="1:7" ht="15.75" thickBot="1" x14ac:dyDescent="0.3">
      <c r="A288" s="276">
        <v>24</v>
      </c>
      <c r="B288" s="425" t="s">
        <v>401</v>
      </c>
      <c r="C288" s="426"/>
      <c r="D288" s="426"/>
      <c r="E288" s="426"/>
      <c r="F288" s="426"/>
      <c r="G288" s="42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119</v>
      </c>
      <c r="F289" s="28">
        <v>119</v>
      </c>
      <c r="G289" s="57">
        <v>142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131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304</v>
      </c>
      <c r="E291" s="66"/>
      <c r="F291" s="66"/>
      <c r="G291" s="416"/>
    </row>
    <row r="292" spans="1:7" ht="15.75" thickBot="1" x14ac:dyDescent="0.3">
      <c r="A292" s="276">
        <v>25</v>
      </c>
      <c r="B292" s="481" t="s">
        <v>416</v>
      </c>
      <c r="C292" s="446"/>
      <c r="D292" s="446"/>
      <c r="E292" s="446"/>
      <c r="F292" s="446"/>
      <c r="G292" s="447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142</v>
      </c>
      <c r="F293" s="28">
        <v>142</v>
      </c>
      <c r="G293" s="361">
        <v>142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131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76</v>
      </c>
      <c r="E295" s="66"/>
      <c r="F295" s="66"/>
      <c r="G295" s="67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287</v>
      </c>
      <c r="F296" s="28">
        <v>287</v>
      </c>
      <c r="G296" s="57">
        <v>287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200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116</v>
      </c>
      <c r="E298" s="66"/>
      <c r="F298" s="66"/>
      <c r="G298" s="67"/>
    </row>
    <row r="299" spans="1:7" ht="20.25" customHeight="1" x14ac:dyDescent="0.25">
      <c r="A299" s="337" t="s">
        <v>194</v>
      </c>
      <c r="B299" s="260" t="s">
        <v>195</v>
      </c>
      <c r="C299" s="261" t="s">
        <v>196</v>
      </c>
      <c r="D299" s="27"/>
      <c r="E299" s="28">
        <v>44</v>
      </c>
      <c r="F299" s="28">
        <v>44</v>
      </c>
      <c r="G299" s="57">
        <v>53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4">
    <mergeCell ref="B6:E6"/>
    <mergeCell ref="F7:G7"/>
    <mergeCell ref="B8:F8"/>
    <mergeCell ref="B9:F9"/>
    <mergeCell ref="B204:G204"/>
    <mergeCell ref="B114:G114"/>
    <mergeCell ref="B130:G130"/>
    <mergeCell ref="E148:G148"/>
    <mergeCell ref="B169:G169"/>
    <mergeCell ref="B182:G182"/>
    <mergeCell ref="B198:G198"/>
    <mergeCell ref="B23:G23"/>
    <mergeCell ref="E31:G31"/>
    <mergeCell ref="B43:G43"/>
    <mergeCell ref="E15:G22"/>
    <mergeCell ref="A11:A13"/>
    <mergeCell ref="B11:B13"/>
    <mergeCell ref="C11:C13"/>
    <mergeCell ref="E11:G11"/>
    <mergeCell ref="E14:G14"/>
    <mergeCell ref="B275:G275"/>
    <mergeCell ref="B277:G277"/>
    <mergeCell ref="B56:G56"/>
    <mergeCell ref="B74:G74"/>
    <mergeCell ref="B292:G292"/>
    <mergeCell ref="B111:G111"/>
    <mergeCell ref="B252:G252"/>
    <mergeCell ref="B264:G264"/>
    <mergeCell ref="B285:G285"/>
    <mergeCell ref="B288:G288"/>
    <mergeCell ref="B228:G228"/>
    <mergeCell ref="B234:G234"/>
    <mergeCell ref="B247:G247"/>
    <mergeCell ref="B250:G25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4337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1433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300"/>
  <sheetViews>
    <sheetView tabSelected="1" workbookViewId="0">
      <selection activeCell="M17" sqref="M17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364"/>
      <c r="B6" s="448" t="s">
        <v>514</v>
      </c>
      <c r="C6" s="448"/>
      <c r="D6" s="448"/>
      <c r="E6" s="449"/>
      <c r="F6" s="364"/>
      <c r="G6" s="364"/>
    </row>
    <row r="7" spans="1:7" x14ac:dyDescent="0.25">
      <c r="A7" s="364"/>
      <c r="B7" s="364"/>
      <c r="C7" s="364"/>
      <c r="D7" s="364"/>
      <c r="E7" s="364"/>
      <c r="F7" s="450" t="s">
        <v>495</v>
      </c>
      <c r="G7" s="451"/>
    </row>
    <row r="8" spans="1:7" x14ac:dyDescent="0.25">
      <c r="A8" s="1"/>
      <c r="B8" s="452" t="s">
        <v>515</v>
      </c>
      <c r="C8" s="453"/>
      <c r="D8" s="453"/>
      <c r="E8" s="453"/>
      <c r="F8" s="453"/>
      <c r="G8" s="1"/>
    </row>
    <row r="9" spans="1:7" x14ac:dyDescent="0.25">
      <c r="A9" s="1"/>
      <c r="B9" s="452" t="s">
        <v>516</v>
      </c>
      <c r="C9" s="453"/>
      <c r="D9" s="453"/>
      <c r="E9" s="453"/>
      <c r="F9" s="453"/>
      <c r="G9" s="1"/>
    </row>
    <row r="10" spans="1:7" ht="15.75" thickBot="1" x14ac:dyDescent="0.3">
      <c r="A10" s="1"/>
      <c r="B10" s="2" t="s">
        <v>517</v>
      </c>
      <c r="C10" s="3">
        <v>45383</v>
      </c>
      <c r="D10" s="2"/>
      <c r="E10" s="1" t="s">
        <v>518</v>
      </c>
      <c r="F10" s="1"/>
      <c r="G10" s="1"/>
    </row>
    <row r="11" spans="1:7" ht="23.25" customHeight="1" x14ac:dyDescent="0.25">
      <c r="A11" s="457" t="s">
        <v>2</v>
      </c>
      <c r="B11" s="460" t="s">
        <v>3</v>
      </c>
      <c r="C11" s="460" t="s">
        <v>4</v>
      </c>
      <c r="D11" s="5" t="s">
        <v>5</v>
      </c>
      <c r="E11" s="463" t="s">
        <v>6</v>
      </c>
      <c r="F11" s="464"/>
      <c r="G11" s="465"/>
    </row>
    <row r="12" spans="1:7" x14ac:dyDescent="0.25">
      <c r="A12" s="458"/>
      <c r="B12" s="461"/>
      <c r="C12" s="461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9"/>
      <c r="B13" s="462"/>
      <c r="C13" s="462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54">
        <v>1</v>
      </c>
      <c r="F14" s="455"/>
      <c r="G14" s="456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296</v>
      </c>
      <c r="E15" s="487"/>
      <c r="F15" s="469"/>
      <c r="G15" s="470"/>
    </row>
    <row r="16" spans="1:7" ht="24.75" x14ac:dyDescent="0.25">
      <c r="A16" s="34" t="s">
        <v>24</v>
      </c>
      <c r="B16" s="35" t="s">
        <v>25</v>
      </c>
      <c r="C16" s="36" t="s">
        <v>22</v>
      </c>
      <c r="D16" s="37">
        <v>445</v>
      </c>
      <c r="E16" s="488"/>
      <c r="F16" s="471"/>
      <c r="G16" s="472"/>
    </row>
    <row r="17" spans="1:7" ht="24.75" x14ac:dyDescent="0.25">
      <c r="A17" s="34" t="s">
        <v>26</v>
      </c>
      <c r="B17" s="35" t="s">
        <v>27</v>
      </c>
      <c r="C17" s="36" t="s">
        <v>22</v>
      </c>
      <c r="D17" s="37">
        <v>504</v>
      </c>
      <c r="E17" s="488"/>
      <c r="F17" s="471"/>
      <c r="G17" s="472"/>
    </row>
    <row r="18" spans="1:7" ht="24.75" x14ac:dyDescent="0.25">
      <c r="A18" s="34" t="s">
        <v>29</v>
      </c>
      <c r="B18" s="35" t="s">
        <v>30</v>
      </c>
      <c r="C18" s="36" t="s">
        <v>22</v>
      </c>
      <c r="D18" s="37">
        <v>759</v>
      </c>
      <c r="E18" s="488"/>
      <c r="F18" s="471"/>
      <c r="G18" s="472"/>
    </row>
    <row r="19" spans="1:7" ht="24.75" x14ac:dyDescent="0.25">
      <c r="A19" s="34" t="s">
        <v>31</v>
      </c>
      <c r="B19" s="35" t="s">
        <v>32</v>
      </c>
      <c r="C19" s="36" t="s">
        <v>22</v>
      </c>
      <c r="D19" s="37">
        <v>1775</v>
      </c>
      <c r="E19" s="488"/>
      <c r="F19" s="471"/>
      <c r="G19" s="472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2663</v>
      </c>
      <c r="E20" s="488"/>
      <c r="F20" s="471"/>
      <c r="G20" s="472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37">
        <v>2485</v>
      </c>
      <c r="E21" s="489"/>
      <c r="F21" s="473"/>
      <c r="G21" s="474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3731</v>
      </c>
      <c r="E22" s="490"/>
      <c r="F22" s="475"/>
      <c r="G22" s="476"/>
    </row>
    <row r="23" spans="1:7" ht="15.75" thickBot="1" x14ac:dyDescent="0.3">
      <c r="A23" s="51" t="s">
        <v>35</v>
      </c>
      <c r="B23" s="477" t="s">
        <v>36</v>
      </c>
      <c r="C23" s="478"/>
      <c r="D23" s="478"/>
      <c r="E23" s="478"/>
      <c r="F23" s="478"/>
      <c r="G23" s="479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5479</v>
      </c>
      <c r="F24" s="28">
        <v>5479</v>
      </c>
      <c r="G24" s="57">
        <v>6379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37">
        <v>2974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37">
        <v>3836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3594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8627</v>
      </c>
      <c r="F28" s="28">
        <v>8627</v>
      </c>
      <c r="G28" s="57">
        <v>10039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37">
        <v>2974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3836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55"/>
      <c r="F31" s="455"/>
      <c r="G31" s="456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1965</v>
      </c>
      <c r="F32" s="28">
        <v>1965</v>
      </c>
      <c r="G32" s="57">
        <v>2250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37">
        <v>373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468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301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303</v>
      </c>
      <c r="F36" s="28">
        <v>303</v>
      </c>
      <c r="G36" s="57">
        <v>345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37">
        <v>61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37">
        <v>73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42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1965</v>
      </c>
      <c r="F40" s="28">
        <v>1965</v>
      </c>
      <c r="G40" s="57">
        <v>2250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37">
        <v>373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468</v>
      </c>
      <c r="E42" s="66"/>
      <c r="F42" s="66"/>
      <c r="G42" s="67"/>
    </row>
    <row r="43" spans="1:7" ht="15.75" thickBot="1" x14ac:dyDescent="0.3">
      <c r="A43" s="51" t="s">
        <v>80</v>
      </c>
      <c r="B43" s="445" t="s">
        <v>81</v>
      </c>
      <c r="C43" s="480"/>
      <c r="D43" s="429"/>
      <c r="E43" s="429"/>
      <c r="F43" s="429"/>
      <c r="G43" s="43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232</v>
      </c>
      <c r="F44" s="28">
        <v>232</v>
      </c>
      <c r="G44" s="57">
        <v>232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37">
        <v>545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79">
        <v>545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232</v>
      </c>
      <c r="F47" s="28">
        <v>232</v>
      </c>
      <c r="G47" s="57">
        <v>232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37">
        <v>275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37">
        <v>275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275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380</v>
      </c>
      <c r="F51" s="28">
        <v>380</v>
      </c>
      <c r="G51" s="57">
        <v>463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37">
        <v>1071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37">
        <v>2185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1071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1393</v>
      </c>
      <c r="F55" s="28">
        <v>1393</v>
      </c>
      <c r="G55" s="57">
        <v>1393</v>
      </c>
    </row>
    <row r="56" spans="1:7" ht="15.75" thickBot="1" x14ac:dyDescent="0.3">
      <c r="A56" s="129" t="s">
        <v>98</v>
      </c>
      <c r="B56" s="466" t="s">
        <v>99</v>
      </c>
      <c r="C56" s="467"/>
      <c r="D56" s="467"/>
      <c r="E56" s="467"/>
      <c r="F56" s="467"/>
      <c r="G56" s="468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101</v>
      </c>
      <c r="F57" s="28">
        <v>101</v>
      </c>
      <c r="G57" s="57">
        <v>111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37">
        <v>99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37">
        <v>183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97</v>
      </c>
      <c r="E60" s="410"/>
      <c r="F60" s="410"/>
      <c r="G60" s="411"/>
    </row>
    <row r="61" spans="1:7" x14ac:dyDescent="0.25">
      <c r="A61" s="100" t="s">
        <v>108</v>
      </c>
      <c r="B61" s="101" t="s">
        <v>109</v>
      </c>
      <c r="C61" s="102" t="s">
        <v>22</v>
      </c>
      <c r="D61" s="56"/>
      <c r="E61" s="28">
        <v>275</v>
      </c>
      <c r="F61" s="28">
        <v>275</v>
      </c>
      <c r="G61" s="57">
        <v>313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37">
        <v>263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37">
        <v>514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257</v>
      </c>
      <c r="E64" s="66"/>
      <c r="F64" s="66"/>
      <c r="G64" s="67"/>
    </row>
    <row r="65" spans="1:7" x14ac:dyDescent="0.25">
      <c r="A65" s="108" t="s">
        <v>116</v>
      </c>
      <c r="B65" s="109" t="s">
        <v>117</v>
      </c>
      <c r="C65" s="110" t="s">
        <v>22</v>
      </c>
      <c r="D65" s="56"/>
      <c r="E65" s="28">
        <v>636</v>
      </c>
      <c r="F65" s="28">
        <v>636</v>
      </c>
      <c r="G65" s="57">
        <v>727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37">
        <v>409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1255</v>
      </c>
      <c r="E67" s="61"/>
      <c r="F67" s="61"/>
      <c r="G67" s="67"/>
    </row>
    <row r="68" spans="1:7" x14ac:dyDescent="0.25">
      <c r="A68" s="108" t="s">
        <v>123</v>
      </c>
      <c r="B68" s="109" t="s">
        <v>124</v>
      </c>
      <c r="C68" s="110" t="s">
        <v>22</v>
      </c>
      <c r="D68" s="56"/>
      <c r="E68" s="28">
        <v>1271</v>
      </c>
      <c r="F68" s="28">
        <v>1271</v>
      </c>
      <c r="G68" s="57">
        <v>1451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37">
        <v>815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2506</v>
      </c>
      <c r="E70" s="61"/>
      <c r="F70" s="61"/>
      <c r="G70" s="62"/>
    </row>
    <row r="71" spans="1:7" x14ac:dyDescent="0.25">
      <c r="A71" s="108" t="s">
        <v>129</v>
      </c>
      <c r="B71" s="109" t="s">
        <v>130</v>
      </c>
      <c r="C71" s="110" t="s">
        <v>22</v>
      </c>
      <c r="D71" s="56"/>
      <c r="E71" s="28">
        <v>3239</v>
      </c>
      <c r="F71" s="28">
        <v>3239</v>
      </c>
      <c r="G71" s="57">
        <v>3703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37">
        <v>3000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6253</v>
      </c>
      <c r="E73" s="61"/>
      <c r="F73" s="61"/>
      <c r="G73" s="62"/>
    </row>
    <row r="74" spans="1:7" ht="15.75" thickBot="1" x14ac:dyDescent="0.3">
      <c r="A74" s="51" t="s">
        <v>135</v>
      </c>
      <c r="B74" s="428" t="s">
        <v>136</v>
      </c>
      <c r="C74" s="429"/>
      <c r="D74" s="429"/>
      <c r="E74" s="429"/>
      <c r="F74" s="429"/>
      <c r="G74" s="43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1009</v>
      </c>
      <c r="F75" s="28">
        <v>1283</v>
      </c>
      <c r="G75" s="57">
        <v>2427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37">
        <v>210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365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513</v>
      </c>
      <c r="D78" s="56"/>
      <c r="E78" s="28">
        <v>1562</v>
      </c>
      <c r="F78" s="28">
        <v>1952</v>
      </c>
      <c r="G78" s="57">
        <v>2796</v>
      </c>
    </row>
    <row r="79" spans="1:7" ht="24.75" x14ac:dyDescent="0.25">
      <c r="A79" s="34" t="s">
        <v>146</v>
      </c>
      <c r="B79" s="35" t="s">
        <v>147</v>
      </c>
      <c r="C79" s="113" t="s">
        <v>513</v>
      </c>
      <c r="D79" s="37">
        <v>108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513</v>
      </c>
      <c r="D80" s="79">
        <v>209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513</v>
      </c>
      <c r="D81" s="56"/>
      <c r="E81" s="28">
        <v>5131</v>
      </c>
      <c r="F81" s="28">
        <v>5131</v>
      </c>
      <c r="G81" s="57">
        <v>6134</v>
      </c>
    </row>
    <row r="82" spans="1:7" ht="24.75" x14ac:dyDescent="0.25">
      <c r="A82" s="34" t="s">
        <v>152</v>
      </c>
      <c r="B82" s="35" t="s">
        <v>153</v>
      </c>
      <c r="C82" s="113" t="s">
        <v>513</v>
      </c>
      <c r="D82" s="37">
        <v>122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513</v>
      </c>
      <c r="D83" s="79">
        <v>232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591</v>
      </c>
      <c r="F84" s="28">
        <v>591</v>
      </c>
      <c r="G84" s="57">
        <v>591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37">
        <v>69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37">
        <v>159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42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839</v>
      </c>
      <c r="F88" s="28">
        <v>1059</v>
      </c>
      <c r="G88" s="57">
        <v>1551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37">
        <v>210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37">
        <v>365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122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480</v>
      </c>
      <c r="F92" s="28">
        <v>480</v>
      </c>
      <c r="G92" s="57">
        <v>480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79">
        <v>42</v>
      </c>
      <c r="E93" s="61"/>
      <c r="F93" s="61"/>
      <c r="G93" s="62"/>
    </row>
    <row r="94" spans="1:7" x14ac:dyDescent="0.25">
      <c r="A94" s="165" t="s">
        <v>176</v>
      </c>
      <c r="B94" s="166" t="s">
        <v>138</v>
      </c>
      <c r="C94" s="151" t="s">
        <v>513</v>
      </c>
      <c r="D94" s="56"/>
      <c r="E94" s="28">
        <v>504</v>
      </c>
      <c r="F94" s="28">
        <v>645</v>
      </c>
      <c r="G94" s="57">
        <v>1212</v>
      </c>
    </row>
    <row r="95" spans="1:7" ht="24.75" x14ac:dyDescent="0.25">
      <c r="A95" s="111" t="s">
        <v>177</v>
      </c>
      <c r="B95" s="112" t="s">
        <v>140</v>
      </c>
      <c r="C95" s="113" t="s">
        <v>513</v>
      </c>
      <c r="D95" s="37">
        <v>105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513</v>
      </c>
      <c r="D96" s="37">
        <v>180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6" t="s">
        <v>513</v>
      </c>
      <c r="D97" s="240">
        <v>69</v>
      </c>
      <c r="E97" s="66"/>
      <c r="F97" s="66"/>
      <c r="G97" s="67"/>
    </row>
    <row r="98" spans="1:7" x14ac:dyDescent="0.25">
      <c r="A98" s="165" t="s">
        <v>181</v>
      </c>
      <c r="B98" s="166" t="s">
        <v>157</v>
      </c>
      <c r="C98" s="151" t="s">
        <v>513</v>
      </c>
      <c r="D98" s="56"/>
      <c r="E98" s="28">
        <v>296</v>
      </c>
      <c r="F98" s="28">
        <v>296</v>
      </c>
      <c r="G98" s="57">
        <v>296</v>
      </c>
    </row>
    <row r="99" spans="1:7" ht="24.75" x14ac:dyDescent="0.25">
      <c r="A99" s="111" t="s">
        <v>182</v>
      </c>
      <c r="B99" s="112" t="s">
        <v>159</v>
      </c>
      <c r="C99" s="113" t="s">
        <v>513</v>
      </c>
      <c r="D99" s="37">
        <v>30</v>
      </c>
      <c r="E99" s="61"/>
      <c r="F99" s="61"/>
      <c r="G99" s="62"/>
    </row>
    <row r="100" spans="1:7" ht="24.75" x14ac:dyDescent="0.25">
      <c r="A100" s="111" t="s">
        <v>183</v>
      </c>
      <c r="B100" s="112" t="s">
        <v>161</v>
      </c>
      <c r="C100" s="113" t="s">
        <v>513</v>
      </c>
      <c r="D100" s="37">
        <v>77</v>
      </c>
      <c r="E100" s="61"/>
      <c r="F100" s="61"/>
      <c r="G100" s="62"/>
    </row>
    <row r="101" spans="1:7" ht="25.5" thickBot="1" x14ac:dyDescent="0.3">
      <c r="A101" s="114" t="s">
        <v>184</v>
      </c>
      <c r="B101" s="115" t="s">
        <v>163</v>
      </c>
      <c r="C101" s="116" t="s">
        <v>513</v>
      </c>
      <c r="D101" s="240">
        <v>25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36" t="s">
        <v>418</v>
      </c>
      <c r="D102" s="56"/>
      <c r="E102" s="28">
        <v>8177</v>
      </c>
      <c r="F102" s="28">
        <v>8177</v>
      </c>
      <c r="G102" s="57">
        <v>8177</v>
      </c>
    </row>
    <row r="103" spans="1:7" ht="24" x14ac:dyDescent="0.25">
      <c r="A103" s="34" t="s">
        <v>440</v>
      </c>
      <c r="B103" s="330" t="s">
        <v>441</v>
      </c>
      <c r="C103" s="389" t="s">
        <v>418</v>
      </c>
      <c r="D103" s="37">
        <v>365</v>
      </c>
      <c r="E103" s="61"/>
      <c r="F103" s="61"/>
      <c r="G103" s="62"/>
    </row>
    <row r="104" spans="1:7" ht="24.75" thickBot="1" x14ac:dyDescent="0.3">
      <c r="A104" s="43" t="s">
        <v>442</v>
      </c>
      <c r="B104" s="331" t="s">
        <v>443</v>
      </c>
      <c r="C104" s="126" t="s">
        <v>418</v>
      </c>
      <c r="D104" s="79">
        <v>694</v>
      </c>
      <c r="E104" s="66"/>
      <c r="F104" s="66"/>
      <c r="G104" s="67"/>
    </row>
    <row r="105" spans="1:7" ht="24.75" x14ac:dyDescent="0.25">
      <c r="A105" s="373" t="s">
        <v>447</v>
      </c>
      <c r="B105" s="374" t="s">
        <v>448</v>
      </c>
      <c r="C105" s="368" t="s">
        <v>513</v>
      </c>
      <c r="D105" s="163"/>
      <c r="E105" s="28">
        <v>8177</v>
      </c>
      <c r="F105" s="28">
        <v>8177</v>
      </c>
      <c r="G105" s="57">
        <v>8177</v>
      </c>
    </row>
    <row r="106" spans="1:7" ht="36.75" x14ac:dyDescent="0.25">
      <c r="A106" s="373" t="s">
        <v>449</v>
      </c>
      <c r="B106" s="374" t="s">
        <v>450</v>
      </c>
      <c r="C106" s="366" t="s">
        <v>513</v>
      </c>
      <c r="D106" s="37">
        <v>365</v>
      </c>
      <c r="E106" s="61"/>
      <c r="F106" s="61"/>
      <c r="G106" s="416"/>
    </row>
    <row r="107" spans="1:7" ht="37.5" thickBot="1" x14ac:dyDescent="0.3">
      <c r="A107" s="375" t="s">
        <v>451</v>
      </c>
      <c r="B107" s="376" t="s">
        <v>452</v>
      </c>
      <c r="C107" s="367" t="s">
        <v>513</v>
      </c>
      <c r="D107" s="79">
        <v>694</v>
      </c>
      <c r="E107" s="61"/>
      <c r="F107" s="61"/>
      <c r="G107" s="67"/>
    </row>
    <row r="108" spans="1:7" ht="24.75" x14ac:dyDescent="0.25">
      <c r="A108" s="373" t="s">
        <v>453</v>
      </c>
      <c r="B108" s="374" t="s">
        <v>454</v>
      </c>
      <c r="C108" s="368" t="s">
        <v>513</v>
      </c>
      <c r="D108" s="56"/>
      <c r="E108" s="28">
        <v>10902</v>
      </c>
      <c r="F108" s="28">
        <v>10902</v>
      </c>
      <c r="G108" s="57">
        <v>10902</v>
      </c>
    </row>
    <row r="109" spans="1:7" ht="36.75" x14ac:dyDescent="0.25">
      <c r="A109" s="373" t="s">
        <v>455</v>
      </c>
      <c r="B109" s="374" t="s">
        <v>456</v>
      </c>
      <c r="C109" s="366" t="s">
        <v>513</v>
      </c>
      <c r="D109" s="37">
        <v>489</v>
      </c>
      <c r="E109" s="61"/>
      <c r="F109" s="61"/>
      <c r="G109" s="62"/>
    </row>
    <row r="110" spans="1:7" ht="37.5" thickBot="1" x14ac:dyDescent="0.3">
      <c r="A110" s="377" t="s">
        <v>457</v>
      </c>
      <c r="B110" s="378" t="s">
        <v>458</v>
      </c>
      <c r="C110" s="367" t="s">
        <v>513</v>
      </c>
      <c r="D110" s="79">
        <v>927</v>
      </c>
      <c r="E110" s="66"/>
      <c r="F110" s="66"/>
      <c r="G110" s="67"/>
    </row>
    <row r="111" spans="1:7" ht="15.75" thickBot="1" x14ac:dyDescent="0.3">
      <c r="A111" s="51" t="s">
        <v>185</v>
      </c>
      <c r="B111" s="436" t="s">
        <v>186</v>
      </c>
      <c r="C111" s="437"/>
      <c r="D111" s="437"/>
      <c r="E111" s="437"/>
      <c r="F111" s="437"/>
      <c r="G111" s="438"/>
    </row>
    <row r="112" spans="1:7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257</v>
      </c>
      <c r="F112" s="28">
        <v>257</v>
      </c>
      <c r="G112" s="57">
        <v>291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257</v>
      </c>
      <c r="F113" s="28">
        <v>257</v>
      </c>
      <c r="G113" s="57">
        <v>291</v>
      </c>
    </row>
    <row r="114" spans="1:7" ht="15.75" thickBot="1" x14ac:dyDescent="0.3">
      <c r="A114" s="51" t="s">
        <v>192</v>
      </c>
      <c r="B114" s="425" t="s">
        <v>193</v>
      </c>
      <c r="C114" s="432"/>
      <c r="D114" s="432"/>
      <c r="E114" s="432"/>
      <c r="F114" s="432"/>
      <c r="G114" s="433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46</v>
      </c>
      <c r="F115" s="28">
        <v>46</v>
      </c>
      <c r="G115" s="57">
        <v>56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91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92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3.25" x14ac:dyDescent="0.25">
      <c r="A125" s="193" t="s">
        <v>218</v>
      </c>
      <c r="B125" s="194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94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399" t="s">
        <v>459</v>
      </c>
      <c r="C127" s="400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401" t="s">
        <v>460</v>
      </c>
      <c r="C128" s="402" t="s">
        <v>199</v>
      </c>
      <c r="D128" s="322" t="s">
        <v>200</v>
      </c>
      <c r="E128" s="323"/>
      <c r="F128" s="323"/>
      <c r="G128" s="345"/>
    </row>
    <row r="129" spans="1:9" ht="24" thickBot="1" x14ac:dyDescent="0.3">
      <c r="A129" s="195" t="s">
        <v>434</v>
      </c>
      <c r="B129" s="403" t="s">
        <v>463</v>
      </c>
      <c r="C129" s="404" t="s">
        <v>199</v>
      </c>
      <c r="D129" s="324" t="s">
        <v>200</v>
      </c>
      <c r="E129" s="325"/>
      <c r="F129" s="325"/>
      <c r="G129" s="346"/>
    </row>
    <row r="130" spans="1:9" ht="15.75" thickBot="1" x14ac:dyDescent="0.3">
      <c r="A130" s="51" t="s">
        <v>222</v>
      </c>
      <c r="B130" s="439" t="s">
        <v>223</v>
      </c>
      <c r="C130" s="440"/>
      <c r="D130" s="432"/>
      <c r="E130" s="432"/>
      <c r="F130" s="432"/>
      <c r="G130" s="433"/>
    </row>
    <row r="131" spans="1:9" x14ac:dyDescent="0.25">
      <c r="A131" s="25" t="s">
        <v>224</v>
      </c>
      <c r="B131" s="101" t="s">
        <v>225</v>
      </c>
      <c r="C131" s="102" t="s">
        <v>22</v>
      </c>
      <c r="D131" s="163"/>
      <c r="E131" s="28">
        <v>37</v>
      </c>
      <c r="F131" s="28">
        <v>37</v>
      </c>
      <c r="G131" s="57">
        <v>43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37">
        <v>56</v>
      </c>
      <c r="E132" s="61"/>
      <c r="F132" s="61"/>
      <c r="G132" s="62"/>
    </row>
    <row r="133" spans="1:9" ht="24.75" x14ac:dyDescent="0.25">
      <c r="A133" s="111" t="s">
        <v>228</v>
      </c>
      <c r="B133" s="112" t="s">
        <v>420</v>
      </c>
      <c r="C133" s="36" t="s">
        <v>22</v>
      </c>
      <c r="D133" s="37">
        <v>66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40">
        <v>49</v>
      </c>
      <c r="E134" s="66"/>
      <c r="F134" s="66"/>
      <c r="G134" s="67"/>
    </row>
    <row r="135" spans="1:9" x14ac:dyDescent="0.25">
      <c r="A135" s="100" t="s">
        <v>232</v>
      </c>
      <c r="B135" s="101" t="s">
        <v>233</v>
      </c>
      <c r="C135" s="102" t="s">
        <v>22</v>
      </c>
      <c r="D135" s="56"/>
      <c r="E135" s="28">
        <v>113</v>
      </c>
      <c r="F135" s="28">
        <v>113</v>
      </c>
      <c r="G135" s="57">
        <v>135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37">
        <v>129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37">
        <v>207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240">
        <v>105</v>
      </c>
      <c r="E138" s="66"/>
      <c r="F138" s="66"/>
      <c r="G138" s="67"/>
    </row>
    <row r="139" spans="1:9" x14ac:dyDescent="0.25">
      <c r="A139" s="100" t="s">
        <v>240</v>
      </c>
      <c r="B139" s="101" t="s">
        <v>241</v>
      </c>
      <c r="C139" s="102" t="s">
        <v>22</v>
      </c>
      <c r="D139" s="56"/>
      <c r="E139" s="28">
        <v>709</v>
      </c>
      <c r="F139" s="28">
        <v>709</v>
      </c>
      <c r="G139" s="57">
        <v>814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37">
        <v>785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240">
        <v>1348</v>
      </c>
      <c r="E141" s="61"/>
      <c r="F141" s="61"/>
      <c r="G141" s="67"/>
    </row>
    <row r="142" spans="1:9" x14ac:dyDescent="0.25">
      <c r="A142" s="100" t="s">
        <v>246</v>
      </c>
      <c r="B142" s="101" t="s">
        <v>247</v>
      </c>
      <c r="C142" s="102" t="s">
        <v>22</v>
      </c>
      <c r="D142" s="56"/>
      <c r="E142" s="28">
        <v>2791</v>
      </c>
      <c r="F142" s="28">
        <v>2791</v>
      </c>
      <c r="G142" s="57">
        <v>3196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37">
        <v>2410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240">
        <v>4944</v>
      </c>
      <c r="E144" s="61"/>
      <c r="F144" s="61"/>
      <c r="G144" s="67"/>
    </row>
    <row r="145" spans="1:7" x14ac:dyDescent="0.25">
      <c r="A145" s="100" t="s">
        <v>252</v>
      </c>
      <c r="B145" s="101" t="s">
        <v>253</v>
      </c>
      <c r="C145" s="102" t="s">
        <v>22</v>
      </c>
      <c r="D145" s="56"/>
      <c r="E145" s="28">
        <v>9404</v>
      </c>
      <c r="F145" s="28">
        <v>9404</v>
      </c>
      <c r="G145" s="57">
        <v>10746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37">
        <v>8105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240">
        <v>16631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441"/>
      <c r="F148" s="441"/>
      <c r="G148" s="442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125</v>
      </c>
      <c r="F149" s="28">
        <v>125</v>
      </c>
      <c r="G149" s="57">
        <v>149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37">
        <v>137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37">
        <v>319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37">
        <v>80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240">
        <v>82</v>
      </c>
      <c r="E153" s="355"/>
      <c r="F153" s="332"/>
      <c r="G153" s="339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252</v>
      </c>
      <c r="F154" s="28">
        <v>252</v>
      </c>
      <c r="G154" s="57">
        <v>301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37">
        <v>210</v>
      </c>
      <c r="E155" s="61"/>
      <c r="F155" s="61"/>
      <c r="G155" s="62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37">
        <v>477</v>
      </c>
      <c r="E156" s="61"/>
      <c r="F156" s="61"/>
      <c r="G156" s="62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37">
        <v>122</v>
      </c>
      <c r="E157" s="61"/>
      <c r="F157" s="61"/>
      <c r="G157" s="62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240">
        <v>125</v>
      </c>
      <c r="E158" s="355"/>
      <c r="F158" s="332"/>
      <c r="G158" s="339"/>
    </row>
    <row r="159" spans="1:7" ht="23.25" x14ac:dyDescent="0.25">
      <c r="A159" s="405">
        <v>1030</v>
      </c>
      <c r="B159" s="209" t="s">
        <v>271</v>
      </c>
      <c r="C159" s="210" t="s">
        <v>261</v>
      </c>
      <c r="D159" s="56"/>
      <c r="E159" s="28">
        <v>125</v>
      </c>
      <c r="F159" s="28">
        <v>125</v>
      </c>
      <c r="G159" s="57">
        <v>149</v>
      </c>
    </row>
    <row r="160" spans="1:7" ht="23.25" x14ac:dyDescent="0.25">
      <c r="A160" s="406">
        <v>1031</v>
      </c>
      <c r="B160" s="212" t="s">
        <v>272</v>
      </c>
      <c r="C160" s="213" t="s">
        <v>261</v>
      </c>
      <c r="D160" s="37">
        <v>137</v>
      </c>
      <c r="E160" s="61"/>
      <c r="F160" s="61"/>
      <c r="G160" s="62"/>
    </row>
    <row r="161" spans="1:7" ht="23.25" x14ac:dyDescent="0.25">
      <c r="A161" s="407">
        <v>1032</v>
      </c>
      <c r="B161" s="215" t="s">
        <v>273</v>
      </c>
      <c r="C161" s="216" t="s">
        <v>261</v>
      </c>
      <c r="D161" s="37">
        <v>319</v>
      </c>
      <c r="E161" s="61"/>
      <c r="F161" s="61"/>
      <c r="G161" s="62"/>
    </row>
    <row r="162" spans="1:7" ht="23.25" x14ac:dyDescent="0.25">
      <c r="A162" s="408">
        <v>1033</v>
      </c>
      <c r="B162" s="218" t="s">
        <v>274</v>
      </c>
      <c r="C162" s="219" t="s">
        <v>261</v>
      </c>
      <c r="D162" s="37">
        <v>80</v>
      </c>
      <c r="E162" s="61"/>
      <c r="F162" s="61"/>
      <c r="G162" s="62"/>
    </row>
    <row r="163" spans="1:7" ht="24" thickBot="1" x14ac:dyDescent="0.3">
      <c r="A163" s="409">
        <v>1034</v>
      </c>
      <c r="B163" s="221" t="s">
        <v>275</v>
      </c>
      <c r="C163" s="222" t="s">
        <v>261</v>
      </c>
      <c r="D163" s="240">
        <v>82</v>
      </c>
      <c r="E163" s="355"/>
      <c r="F163" s="332"/>
      <c r="G163" s="339"/>
    </row>
    <row r="164" spans="1:7" ht="24.75" x14ac:dyDescent="0.25">
      <c r="A164" s="121" t="s">
        <v>484</v>
      </c>
      <c r="B164" s="183" t="s">
        <v>485</v>
      </c>
      <c r="C164" s="184" t="s">
        <v>486</v>
      </c>
      <c r="D164" s="56"/>
      <c r="E164" s="28">
        <v>125</v>
      </c>
      <c r="F164" s="28">
        <v>125</v>
      </c>
      <c r="G164" s="57">
        <v>149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37">
        <v>137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37">
        <v>319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37">
        <v>80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79">
        <v>82</v>
      </c>
      <c r="E168" s="332"/>
      <c r="F168" s="332"/>
      <c r="G168" s="339"/>
    </row>
    <row r="169" spans="1:7" ht="15" customHeight="1" thickBot="1" x14ac:dyDescent="0.3">
      <c r="A169" s="200">
        <v>11</v>
      </c>
      <c r="B169" s="443" t="s">
        <v>276</v>
      </c>
      <c r="C169" s="444"/>
      <c r="D169" s="437"/>
      <c r="E169" s="437"/>
      <c r="F169" s="437"/>
      <c r="G169" s="482"/>
    </row>
    <row r="170" spans="1:7" ht="24.75" x14ac:dyDescent="0.25">
      <c r="A170" s="223">
        <v>1110</v>
      </c>
      <c r="B170" s="333" t="s">
        <v>277</v>
      </c>
      <c r="C170" s="334" t="s">
        <v>22</v>
      </c>
      <c r="D170" s="56"/>
      <c r="E170" s="28">
        <v>591</v>
      </c>
      <c r="F170" s="28">
        <v>591</v>
      </c>
      <c r="G170" s="57">
        <v>708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37">
        <v>207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240">
        <v>392</v>
      </c>
      <c r="E172" s="61"/>
      <c r="F172" s="66"/>
      <c r="G172" s="67"/>
    </row>
    <row r="173" spans="1:7" x14ac:dyDescent="0.25">
      <c r="A173" s="226">
        <v>1120</v>
      </c>
      <c r="B173" s="109" t="s">
        <v>280</v>
      </c>
      <c r="C173" s="110" t="s">
        <v>22</v>
      </c>
      <c r="D173" s="56"/>
      <c r="E173" s="28">
        <v>591</v>
      </c>
      <c r="F173" s="28">
        <v>591</v>
      </c>
      <c r="G173" s="57">
        <v>708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37">
        <v>303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240">
        <v>685</v>
      </c>
      <c r="E175" s="61"/>
      <c r="F175" s="61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591</v>
      </c>
      <c r="F176" s="28">
        <v>591</v>
      </c>
      <c r="G176" s="57">
        <v>708</v>
      </c>
    </row>
    <row r="177" spans="1:7" ht="24.75" x14ac:dyDescent="0.25">
      <c r="A177" s="228">
        <v>1131</v>
      </c>
      <c r="B177" s="112" t="s">
        <v>284</v>
      </c>
      <c r="C177" s="113" t="s">
        <v>22</v>
      </c>
      <c r="D177" s="37">
        <v>476</v>
      </c>
      <c r="E177" s="61"/>
      <c r="F177" s="61"/>
      <c r="G177" s="62"/>
    </row>
    <row r="178" spans="1:7" ht="25.5" thickBot="1" x14ac:dyDescent="0.3">
      <c r="A178" s="225">
        <v>1132</v>
      </c>
      <c r="B178" s="115" t="s">
        <v>285</v>
      </c>
      <c r="C178" s="116" t="s">
        <v>22</v>
      </c>
      <c r="D178" s="240">
        <v>1071</v>
      </c>
      <c r="E178" s="61"/>
      <c r="F178" s="66"/>
      <c r="G178" s="67"/>
    </row>
    <row r="179" spans="1:7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591</v>
      </c>
      <c r="F179" s="28">
        <v>591</v>
      </c>
      <c r="G179" s="57">
        <v>708</v>
      </c>
    </row>
    <row r="180" spans="1:7" ht="24.75" x14ac:dyDescent="0.25">
      <c r="A180" s="224">
        <v>1141</v>
      </c>
      <c r="B180" s="112" t="s">
        <v>287</v>
      </c>
      <c r="C180" s="113" t="s">
        <v>22</v>
      </c>
      <c r="D180" s="37">
        <v>1258</v>
      </c>
      <c r="E180" s="61"/>
      <c r="F180" s="61"/>
      <c r="G180" s="62"/>
    </row>
    <row r="181" spans="1:7" ht="25.5" thickBot="1" x14ac:dyDescent="0.3">
      <c r="A181" s="225">
        <v>1142</v>
      </c>
      <c r="B181" s="115" t="s">
        <v>288</v>
      </c>
      <c r="C181" s="116" t="s">
        <v>22</v>
      </c>
      <c r="D181" s="240">
        <v>2838</v>
      </c>
      <c r="E181" s="61"/>
      <c r="F181" s="66"/>
      <c r="G181" s="67"/>
    </row>
    <row r="182" spans="1:7" ht="15" customHeight="1" thickBot="1" x14ac:dyDescent="0.3">
      <c r="A182" s="229">
        <v>12</v>
      </c>
      <c r="B182" s="425" t="s">
        <v>289</v>
      </c>
      <c r="C182" s="426"/>
      <c r="D182" s="432"/>
      <c r="E182" s="432"/>
      <c r="F182" s="437"/>
      <c r="G182" s="438"/>
    </row>
    <row r="183" spans="1:7" ht="24.75" x14ac:dyDescent="0.25">
      <c r="A183" s="202">
        <v>1210</v>
      </c>
      <c r="B183" s="26" t="s">
        <v>290</v>
      </c>
      <c r="C183" s="27" t="s">
        <v>22</v>
      </c>
      <c r="D183" s="56"/>
      <c r="E183" s="28">
        <v>1911</v>
      </c>
      <c r="F183" s="28">
        <v>2796</v>
      </c>
      <c r="G183" s="57">
        <v>3227</v>
      </c>
    </row>
    <row r="184" spans="1:7" ht="24.75" x14ac:dyDescent="0.25">
      <c r="A184" s="230">
        <v>1211</v>
      </c>
      <c r="B184" s="35" t="s">
        <v>291</v>
      </c>
      <c r="C184" s="36" t="s">
        <v>22</v>
      </c>
      <c r="D184" s="37">
        <v>207</v>
      </c>
      <c r="E184" s="61"/>
      <c r="F184" s="61"/>
      <c r="G184" s="62"/>
    </row>
    <row r="185" spans="1:7" ht="25.5" thickBot="1" x14ac:dyDescent="0.3">
      <c r="A185" s="204">
        <v>1212</v>
      </c>
      <c r="B185" s="44" t="s">
        <v>292</v>
      </c>
      <c r="C185" s="45" t="s">
        <v>22</v>
      </c>
      <c r="D185" s="240">
        <v>392</v>
      </c>
      <c r="E185" s="66"/>
      <c r="F185" s="66"/>
      <c r="G185" s="67"/>
    </row>
    <row r="186" spans="1:7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2891</v>
      </c>
      <c r="F186" s="28">
        <v>4241</v>
      </c>
      <c r="G186" s="57">
        <v>4883</v>
      </c>
    </row>
    <row r="187" spans="1:7" ht="24.75" x14ac:dyDescent="0.25">
      <c r="A187" s="230">
        <v>1221</v>
      </c>
      <c r="B187" s="35" t="s">
        <v>294</v>
      </c>
      <c r="C187" s="36" t="s">
        <v>22</v>
      </c>
      <c r="D187" s="37">
        <v>303</v>
      </c>
      <c r="E187" s="61"/>
      <c r="F187" s="61"/>
      <c r="G187" s="62"/>
    </row>
    <row r="188" spans="1:7" ht="25.5" thickBot="1" x14ac:dyDescent="0.3">
      <c r="A188" s="204">
        <v>1222</v>
      </c>
      <c r="B188" s="44" t="s">
        <v>295</v>
      </c>
      <c r="C188" s="45" t="s">
        <v>22</v>
      </c>
      <c r="D188" s="240">
        <v>685</v>
      </c>
      <c r="E188" s="61"/>
      <c r="F188" s="66"/>
      <c r="G188" s="67"/>
    </row>
    <row r="189" spans="1:7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4967</v>
      </c>
      <c r="F189" s="28">
        <v>7287</v>
      </c>
      <c r="G189" s="57">
        <v>8408</v>
      </c>
    </row>
    <row r="190" spans="1:7" ht="24.75" x14ac:dyDescent="0.25">
      <c r="A190" s="230">
        <v>1231</v>
      </c>
      <c r="B190" s="35" t="s">
        <v>297</v>
      </c>
      <c r="C190" s="36" t="s">
        <v>22</v>
      </c>
      <c r="D190" s="37">
        <v>476</v>
      </c>
      <c r="E190" s="61"/>
      <c r="F190" s="253"/>
      <c r="G190" s="62"/>
    </row>
    <row r="191" spans="1:7" ht="25.5" thickBot="1" x14ac:dyDescent="0.3">
      <c r="A191" s="204">
        <v>1232</v>
      </c>
      <c r="B191" s="44" t="s">
        <v>298</v>
      </c>
      <c r="C191" s="45" t="s">
        <v>22</v>
      </c>
      <c r="D191" s="240">
        <v>1071</v>
      </c>
      <c r="E191" s="61"/>
      <c r="F191" s="61"/>
      <c r="G191" s="67"/>
    </row>
    <row r="192" spans="1:7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12735</v>
      </c>
      <c r="F192" s="28">
        <v>18680</v>
      </c>
      <c r="G192" s="57">
        <v>21525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37">
        <v>1258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240">
        <v>2838</v>
      </c>
      <c r="E194" s="61"/>
      <c r="F194" s="61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17829</v>
      </c>
      <c r="F195" s="28">
        <v>26151</v>
      </c>
      <c r="G195" s="57">
        <v>30135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37">
        <v>1760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240">
        <v>3973</v>
      </c>
      <c r="E197" s="61"/>
      <c r="F197" s="61"/>
      <c r="G197" s="67"/>
    </row>
    <row r="198" spans="1:7" ht="15.75" thickBot="1" x14ac:dyDescent="0.3">
      <c r="A198" s="229">
        <v>13</v>
      </c>
      <c r="B198" s="431" t="s">
        <v>302</v>
      </c>
      <c r="C198" s="432"/>
      <c r="D198" s="432"/>
      <c r="E198" s="432"/>
      <c r="F198" s="432"/>
      <c r="G198" s="438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80</v>
      </c>
      <c r="F199" s="28">
        <v>80</v>
      </c>
      <c r="G199" s="57">
        <v>97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37">
        <v>70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240">
        <v>70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62</v>
      </c>
      <c r="F202" s="28">
        <v>62</v>
      </c>
      <c r="G202" s="57">
        <v>69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240">
        <v>49</v>
      </c>
      <c r="E203" s="61"/>
      <c r="F203" s="61"/>
      <c r="G203" s="62"/>
    </row>
    <row r="204" spans="1:7" s="4" customFormat="1" ht="15.75" thickBot="1" x14ac:dyDescent="0.3">
      <c r="A204" s="200">
        <v>14</v>
      </c>
      <c r="B204" s="425" t="s">
        <v>309</v>
      </c>
      <c r="C204" s="434"/>
      <c r="D204" s="434"/>
      <c r="E204" s="434"/>
      <c r="F204" s="434"/>
      <c r="G204" s="435"/>
    </row>
    <row r="205" spans="1:7" ht="24.75" x14ac:dyDescent="0.25">
      <c r="A205" s="202">
        <v>1410</v>
      </c>
      <c r="B205" s="101" t="s">
        <v>310</v>
      </c>
      <c r="C205" s="102" t="s">
        <v>311</v>
      </c>
      <c r="D205" s="102"/>
      <c r="E205" s="28">
        <v>529</v>
      </c>
      <c r="F205" s="28">
        <v>529</v>
      </c>
      <c r="G205" s="57">
        <v>529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37">
        <v>1446</v>
      </c>
      <c r="F206" s="37">
        <v>1446</v>
      </c>
      <c r="G206" s="362">
        <v>1446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37">
        <v>1953</v>
      </c>
      <c r="F207" s="37">
        <v>1953</v>
      </c>
      <c r="G207" s="362">
        <v>1953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37">
        <v>3249</v>
      </c>
      <c r="F208" s="37">
        <v>3249</v>
      </c>
      <c r="G208" s="362">
        <v>3249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701</v>
      </c>
      <c r="F209" s="240">
        <v>701</v>
      </c>
      <c r="G209" s="361">
        <v>701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37">
        <v>941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37">
        <v>1263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37">
        <v>535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37">
        <v>220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37">
        <v>338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591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1547</v>
      </c>
      <c r="F217" s="28">
        <v>1547</v>
      </c>
      <c r="G217" s="57">
        <v>1547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37">
        <v>2321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37">
        <v>3477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37">
        <v>1547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37">
        <v>237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37">
        <v>283</v>
      </c>
      <c r="E223" s="317"/>
      <c r="F223" s="317"/>
      <c r="G223" s="318"/>
    </row>
    <row r="224" spans="1:7" ht="25.5" thickBot="1" x14ac:dyDescent="0.3">
      <c r="A224" s="352">
        <v>1467</v>
      </c>
      <c r="B224" s="353" t="s">
        <v>334</v>
      </c>
      <c r="C224" s="354" t="s">
        <v>39</v>
      </c>
      <c r="D224" s="79">
        <v>645</v>
      </c>
      <c r="E224" s="317"/>
      <c r="F224" s="317"/>
      <c r="G224" s="339"/>
    </row>
    <row r="225" spans="1:7" ht="24.75" x14ac:dyDescent="0.25">
      <c r="A225" s="205">
        <v>1470</v>
      </c>
      <c r="B225" s="101" t="s">
        <v>335</v>
      </c>
      <c r="C225" s="102" t="s">
        <v>336</v>
      </c>
      <c r="D225" s="253"/>
      <c r="E225" s="28">
        <v>14240</v>
      </c>
      <c r="F225" s="28">
        <v>14240</v>
      </c>
      <c r="G225" s="57">
        <v>14240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37">
        <v>15640</v>
      </c>
      <c r="F226" s="37">
        <v>15640</v>
      </c>
      <c r="G226" s="362">
        <v>15640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324</v>
      </c>
      <c r="F227" s="240">
        <v>324</v>
      </c>
      <c r="G227" s="361">
        <v>324</v>
      </c>
    </row>
    <row r="228" spans="1:7" ht="15.75" customHeight="1" thickBot="1" x14ac:dyDescent="0.3">
      <c r="A228" s="229">
        <v>15</v>
      </c>
      <c r="B228" s="445" t="s">
        <v>339</v>
      </c>
      <c r="C228" s="429"/>
      <c r="D228" s="429"/>
      <c r="E228" s="429"/>
      <c r="F228" s="429"/>
      <c r="G228" s="482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414"/>
      <c r="F233" s="414"/>
      <c r="G233" s="415"/>
    </row>
    <row r="234" spans="1:7" ht="15.75" thickBot="1" x14ac:dyDescent="0.3">
      <c r="A234" s="229">
        <v>16</v>
      </c>
      <c r="B234" s="425" t="s">
        <v>345</v>
      </c>
      <c r="C234" s="446"/>
      <c r="D234" s="446"/>
      <c r="E234" s="446"/>
      <c r="F234" s="446"/>
      <c r="G234" s="483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4020</v>
      </c>
      <c r="F235" s="28">
        <v>4020</v>
      </c>
      <c r="G235" s="57">
        <v>4589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37">
        <v>2317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240">
        <v>3471</v>
      </c>
      <c r="E237" s="61"/>
      <c r="F237" s="61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9036</v>
      </c>
      <c r="F238" s="28">
        <v>9036</v>
      </c>
      <c r="G238" s="57">
        <v>10328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37">
        <v>2744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240">
        <v>4119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14595</v>
      </c>
      <c r="F241" s="28">
        <v>14595</v>
      </c>
      <c r="G241" s="57">
        <v>16682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37">
        <v>4641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240">
        <v>6960</v>
      </c>
      <c r="E243" s="61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24653</v>
      </c>
      <c r="F244" s="28">
        <v>24653</v>
      </c>
      <c r="G244" s="57">
        <v>28173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37">
        <v>5205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240">
        <v>7661</v>
      </c>
      <c r="E246" s="61"/>
      <c r="F246" s="66"/>
      <c r="G246" s="67"/>
    </row>
    <row r="247" spans="1:7" s="4" customFormat="1" ht="15.75" thickBot="1" x14ac:dyDescent="0.3">
      <c r="A247" s="276">
        <v>17</v>
      </c>
      <c r="B247" s="431" t="s">
        <v>358</v>
      </c>
      <c r="C247" s="434"/>
      <c r="D247" s="434"/>
      <c r="E247" s="434"/>
      <c r="F247" s="484"/>
      <c r="G247" s="485"/>
    </row>
    <row r="248" spans="1:7" x14ac:dyDescent="0.25">
      <c r="A248" s="277">
        <v>1700</v>
      </c>
      <c r="B248" s="278" t="s">
        <v>359</v>
      </c>
      <c r="C248" s="279" t="s">
        <v>360</v>
      </c>
      <c r="D248" s="102"/>
      <c r="E248" s="28">
        <v>49</v>
      </c>
      <c r="F248" s="28">
        <v>49</v>
      </c>
      <c r="G248" s="57">
        <v>49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28" t="s">
        <v>363</v>
      </c>
      <c r="C250" s="429"/>
      <c r="D250" s="429"/>
      <c r="E250" s="429"/>
      <c r="F250" s="486"/>
      <c r="G250" s="482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31" t="s">
        <v>365</v>
      </c>
      <c r="C252" s="432"/>
      <c r="D252" s="432"/>
      <c r="E252" s="432"/>
      <c r="F252" s="432"/>
      <c r="G252" s="433"/>
    </row>
    <row r="253" spans="1:7" ht="15.75" thickBot="1" x14ac:dyDescent="0.3">
      <c r="A253" s="282">
        <v>1900</v>
      </c>
      <c r="B253" s="422" t="s">
        <v>366</v>
      </c>
      <c r="C253" s="423" t="s">
        <v>199</v>
      </c>
      <c r="D253" s="386"/>
      <c r="E253" s="386"/>
      <c r="F253" s="308"/>
      <c r="G253" s="294"/>
    </row>
    <row r="254" spans="1:7" x14ac:dyDescent="0.25">
      <c r="A254" s="226">
        <v>1910</v>
      </c>
      <c r="B254" s="109" t="s">
        <v>367</v>
      </c>
      <c r="C254" s="102" t="s">
        <v>22</v>
      </c>
      <c r="D254" s="56"/>
      <c r="E254" s="28">
        <v>903</v>
      </c>
      <c r="F254" s="28">
        <v>903</v>
      </c>
      <c r="G254" s="57">
        <v>903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240">
        <v>447</v>
      </c>
      <c r="E255" s="61"/>
      <c r="F255" s="61"/>
      <c r="G255" s="67"/>
    </row>
    <row r="256" spans="1:7" x14ac:dyDescent="0.25">
      <c r="A256" s="226">
        <v>1920</v>
      </c>
      <c r="B256" s="109" t="s">
        <v>369</v>
      </c>
      <c r="C256" s="102" t="s">
        <v>22</v>
      </c>
      <c r="D256" s="56"/>
      <c r="E256" s="28">
        <v>903</v>
      </c>
      <c r="F256" s="28">
        <v>903</v>
      </c>
      <c r="G256" s="57">
        <v>903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240">
        <v>1349</v>
      </c>
      <c r="E257" s="61"/>
      <c r="F257" s="61"/>
      <c r="G257" s="67"/>
    </row>
    <row r="258" spans="1:7" x14ac:dyDescent="0.25">
      <c r="A258" s="226">
        <v>1930</v>
      </c>
      <c r="B258" s="109" t="s">
        <v>371</v>
      </c>
      <c r="C258" s="102" t="s">
        <v>22</v>
      </c>
      <c r="D258" s="56"/>
      <c r="E258" s="28">
        <v>903</v>
      </c>
      <c r="F258" s="28">
        <v>903</v>
      </c>
      <c r="G258" s="57">
        <v>903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240">
        <v>2698</v>
      </c>
      <c r="E259" s="61"/>
      <c r="F259" s="61"/>
      <c r="G259" s="67"/>
    </row>
    <row r="260" spans="1:7" x14ac:dyDescent="0.25">
      <c r="A260" s="226">
        <v>1940</v>
      </c>
      <c r="B260" s="109" t="s">
        <v>373</v>
      </c>
      <c r="C260" s="102" t="s">
        <v>22</v>
      </c>
      <c r="D260" s="56"/>
      <c r="E260" s="28">
        <v>903</v>
      </c>
      <c r="F260" s="28">
        <v>903</v>
      </c>
      <c r="G260" s="57">
        <v>903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240">
        <v>4048</v>
      </c>
      <c r="E261" s="61"/>
      <c r="F261" s="61"/>
      <c r="G261" s="67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9629</v>
      </c>
      <c r="F262" s="28">
        <v>9629</v>
      </c>
      <c r="G262" s="57">
        <v>9629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240">
        <v>5257</v>
      </c>
      <c r="E263" s="61"/>
      <c r="F263" s="66"/>
      <c r="G263" s="67"/>
    </row>
    <row r="264" spans="1:7" ht="15.75" thickBot="1" x14ac:dyDescent="0.3">
      <c r="A264" s="292">
        <v>20</v>
      </c>
      <c r="B264" s="431" t="s">
        <v>377</v>
      </c>
      <c r="C264" s="432"/>
      <c r="D264" s="432"/>
      <c r="E264" s="432"/>
      <c r="F264" s="437"/>
      <c r="G264" s="438"/>
    </row>
    <row r="265" spans="1:7" ht="24.75" x14ac:dyDescent="0.25">
      <c r="A265" s="223">
        <v>2010</v>
      </c>
      <c r="B265" s="109" t="s">
        <v>378</v>
      </c>
      <c r="C265" s="110" t="s">
        <v>22</v>
      </c>
      <c r="D265" s="56"/>
      <c r="E265" s="28">
        <v>189</v>
      </c>
      <c r="F265" s="28">
        <v>189</v>
      </c>
      <c r="G265" s="57">
        <v>232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37">
        <v>69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37">
        <v>136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37">
        <v>42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240">
        <v>42</v>
      </c>
      <c r="E269" s="382"/>
      <c r="F269" s="383"/>
      <c r="G269" s="384"/>
    </row>
    <row r="270" spans="1:7" ht="24.75" x14ac:dyDescent="0.25">
      <c r="A270" s="223">
        <v>2020</v>
      </c>
      <c r="B270" s="333" t="s">
        <v>383</v>
      </c>
      <c r="C270" s="334" t="s">
        <v>22</v>
      </c>
      <c r="D270" s="56"/>
      <c r="E270" s="28">
        <v>189</v>
      </c>
      <c r="F270" s="28">
        <v>189</v>
      </c>
      <c r="G270" s="57">
        <v>232</v>
      </c>
    </row>
    <row r="271" spans="1:7" ht="24.75" x14ac:dyDescent="0.25">
      <c r="A271" s="224">
        <v>2021</v>
      </c>
      <c r="B271" s="278" t="s">
        <v>384</v>
      </c>
      <c r="C271" s="279" t="s">
        <v>22</v>
      </c>
      <c r="D271" s="37">
        <v>99</v>
      </c>
      <c r="E271" s="253"/>
      <c r="F271" s="253"/>
      <c r="G271" s="424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37">
        <v>149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37">
        <v>56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240">
        <v>56</v>
      </c>
      <c r="E274" s="382"/>
      <c r="F274" s="383"/>
      <c r="G274" s="384"/>
    </row>
    <row r="275" spans="1:7" ht="15.75" thickBot="1" x14ac:dyDescent="0.3">
      <c r="A275" s="292">
        <v>21</v>
      </c>
      <c r="B275" s="428" t="s">
        <v>388</v>
      </c>
      <c r="C275" s="429"/>
      <c r="D275" s="429"/>
      <c r="E275" s="429"/>
      <c r="F275" s="429"/>
      <c r="G275" s="430"/>
    </row>
    <row r="276" spans="1:7" ht="15.7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25" t="s">
        <v>390</v>
      </c>
      <c r="C277" s="432"/>
      <c r="D277" s="432"/>
      <c r="E277" s="432"/>
      <c r="F277" s="432"/>
      <c r="G277" s="433"/>
    </row>
    <row r="278" spans="1:7" ht="25.5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657</v>
      </c>
      <c r="F278" s="28">
        <v>657</v>
      </c>
      <c r="G278" s="57">
        <v>657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1982</v>
      </c>
      <c r="F279" s="28">
        <v>1982</v>
      </c>
      <c r="G279" s="57">
        <v>1982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37">
        <v>838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240">
        <v>838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1994</v>
      </c>
      <c r="F282" s="28">
        <v>1994</v>
      </c>
      <c r="G282" s="57">
        <v>1994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37">
        <v>1222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240">
        <v>1222</v>
      </c>
      <c r="E284" s="61"/>
      <c r="F284" s="61"/>
      <c r="G284" s="62"/>
    </row>
    <row r="285" spans="1:7" ht="15.75" customHeight="1" thickBot="1" x14ac:dyDescent="0.3">
      <c r="A285" s="276">
        <v>23</v>
      </c>
      <c r="B285" s="425" t="s">
        <v>398</v>
      </c>
      <c r="C285" s="426"/>
      <c r="D285" s="426"/>
      <c r="E285" s="426"/>
      <c r="F285" s="426"/>
      <c r="G285" s="42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412">
        <v>86.95</v>
      </c>
      <c r="F287" s="412">
        <v>86.95</v>
      </c>
      <c r="G287" s="413">
        <v>86.95</v>
      </c>
    </row>
    <row r="288" spans="1:7" ht="15.75" thickBot="1" x14ac:dyDescent="0.3">
      <c r="A288" s="276">
        <v>24</v>
      </c>
      <c r="B288" s="425" t="s">
        <v>401</v>
      </c>
      <c r="C288" s="426"/>
      <c r="D288" s="426"/>
      <c r="E288" s="426"/>
      <c r="F288" s="426"/>
      <c r="G288" s="42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125</v>
      </c>
      <c r="F289" s="28">
        <v>125</v>
      </c>
      <c r="G289" s="57">
        <v>149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37">
        <v>137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240">
        <v>319</v>
      </c>
      <c r="E291" s="66"/>
      <c r="F291" s="66"/>
      <c r="G291" s="416"/>
    </row>
    <row r="292" spans="1:7" ht="15.75" thickBot="1" x14ac:dyDescent="0.3">
      <c r="A292" s="276">
        <v>25</v>
      </c>
      <c r="B292" s="481" t="s">
        <v>416</v>
      </c>
      <c r="C292" s="446"/>
      <c r="D292" s="446"/>
      <c r="E292" s="446"/>
      <c r="F292" s="446"/>
      <c r="G292" s="447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149</v>
      </c>
      <c r="F293" s="28">
        <v>149</v>
      </c>
      <c r="G293" s="57">
        <v>149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37">
        <v>137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240">
        <v>80</v>
      </c>
      <c r="E295" s="66"/>
      <c r="F295" s="66"/>
      <c r="G295" s="67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301</v>
      </c>
      <c r="F296" s="28">
        <v>301</v>
      </c>
      <c r="G296" s="57">
        <v>301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37">
        <v>210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240">
        <v>122</v>
      </c>
      <c r="E298" s="66"/>
      <c r="F298" s="66"/>
      <c r="G298" s="67"/>
    </row>
    <row r="299" spans="1:7" ht="20.25" customHeight="1" x14ac:dyDescent="0.25">
      <c r="A299" s="337" t="s">
        <v>194</v>
      </c>
      <c r="B299" s="260" t="s">
        <v>195</v>
      </c>
      <c r="C299" s="261" t="s">
        <v>196</v>
      </c>
      <c r="D299" s="27"/>
      <c r="E299" s="28">
        <v>46</v>
      </c>
      <c r="F299" s="28">
        <v>46</v>
      </c>
      <c r="G299" s="57">
        <v>56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4"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  <mergeCell ref="B6:E6"/>
    <mergeCell ref="F7:G7"/>
    <mergeCell ref="B8:F8"/>
    <mergeCell ref="B9:F9"/>
    <mergeCell ref="E14:G14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88:G288"/>
    <mergeCell ref="B292:G292"/>
    <mergeCell ref="B250:G250"/>
    <mergeCell ref="B252:G252"/>
    <mergeCell ref="B264:G264"/>
    <mergeCell ref="B275:G275"/>
    <mergeCell ref="B277:G277"/>
    <mergeCell ref="B285:G28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8433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1843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491" t="s">
        <v>1</v>
      </c>
      <c r="P1" s="491"/>
      <c r="Q1" s="491"/>
      <c r="R1" s="491"/>
      <c r="S1" s="491"/>
      <c r="T1" s="491"/>
      <c r="U1" s="491"/>
    </row>
    <row r="2" spans="1:25" ht="23.25" x14ac:dyDescent="0.25">
      <c r="A2" s="457" t="s">
        <v>2</v>
      </c>
      <c r="B2" s="460" t="s">
        <v>3</v>
      </c>
      <c r="C2" s="460" t="s">
        <v>4</v>
      </c>
      <c r="D2" s="5" t="s">
        <v>5</v>
      </c>
      <c r="E2" s="463" t="s">
        <v>6</v>
      </c>
      <c r="F2" s="464"/>
      <c r="G2" s="465"/>
      <c r="H2" s="492" t="s">
        <v>7</v>
      </c>
      <c r="I2" s="493"/>
      <c r="J2" s="494"/>
      <c r="K2" s="495" t="s">
        <v>8</v>
      </c>
      <c r="L2" s="496"/>
      <c r="M2" s="496"/>
      <c r="N2" s="6" t="s">
        <v>5</v>
      </c>
      <c r="O2" s="497" t="s">
        <v>9</v>
      </c>
      <c r="P2" s="497"/>
      <c r="Q2" s="498"/>
      <c r="R2" s="6" t="s">
        <v>5</v>
      </c>
      <c r="S2" s="497" t="s">
        <v>10</v>
      </c>
      <c r="T2" s="497"/>
      <c r="U2" s="498"/>
      <c r="V2" s="5" t="s">
        <v>5</v>
      </c>
      <c r="W2" s="508" t="s">
        <v>11</v>
      </c>
      <c r="X2" s="508"/>
      <c r="Y2" s="509"/>
    </row>
    <row r="3" spans="1:25" x14ac:dyDescent="0.25">
      <c r="A3" s="458"/>
      <c r="B3" s="461"/>
      <c r="C3" s="461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459"/>
      <c r="B4" s="462"/>
      <c r="C4" s="462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35" t="s">
        <v>19</v>
      </c>
      <c r="C5" s="117"/>
      <c r="D5" s="117"/>
      <c r="E5" s="454">
        <v>1</v>
      </c>
      <c r="F5" s="455"/>
      <c r="G5" s="456"/>
      <c r="N5" s="24"/>
      <c r="O5" s="272"/>
      <c r="P5" s="272"/>
      <c r="Q5" s="273"/>
      <c r="R5" s="510">
        <v>0.2</v>
      </c>
      <c r="S5" s="511"/>
      <c r="T5" s="511"/>
      <c r="U5" s="512"/>
      <c r="V5" s="510">
        <v>0.3</v>
      </c>
      <c r="W5" s="511"/>
      <c r="X5" s="511"/>
      <c r="Y5" s="512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487"/>
      <c r="F6" s="469"/>
      <c r="G6" s="470"/>
      <c r="N6" s="499" t="s">
        <v>23</v>
      </c>
      <c r="O6" s="500"/>
      <c r="P6" s="500"/>
      <c r="Q6" s="501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488"/>
      <c r="F7" s="471"/>
      <c r="G7" s="472"/>
      <c r="N7" s="502"/>
      <c r="O7" s="503"/>
      <c r="P7" s="503"/>
      <c r="Q7" s="504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488"/>
      <c r="F8" s="471"/>
      <c r="G8" s="472"/>
      <c r="I8" t="s">
        <v>28</v>
      </c>
      <c r="N8" s="502"/>
      <c r="O8" s="503"/>
      <c r="P8" s="503"/>
      <c r="Q8" s="504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488"/>
      <c r="F9" s="471"/>
      <c r="G9" s="472"/>
      <c r="N9" s="502"/>
      <c r="O9" s="503"/>
      <c r="P9" s="503"/>
      <c r="Q9" s="504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488"/>
      <c r="F10" s="471"/>
      <c r="G10" s="472"/>
      <c r="N10" s="502"/>
      <c r="O10" s="503"/>
      <c r="P10" s="503"/>
      <c r="Q10" s="504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40" t="e">
        <f>ROUND(#REF!*5.2%+#REF!/1,0)</f>
        <v>#REF!</v>
      </c>
      <c r="E11" s="513"/>
      <c r="F11" s="514"/>
      <c r="G11" s="515"/>
      <c r="N11" s="505"/>
      <c r="O11" s="506"/>
      <c r="P11" s="506"/>
      <c r="Q11" s="507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477" t="s">
        <v>36</v>
      </c>
      <c r="C12" s="478"/>
      <c r="D12" s="478"/>
      <c r="E12" s="478"/>
      <c r="F12" s="478"/>
      <c r="G12" s="479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4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1"/>
      <c r="D20" s="1"/>
      <c r="E20" s="455" t="s">
        <v>54</v>
      </c>
      <c r="F20" s="455"/>
      <c r="G20" s="456"/>
      <c r="N20" s="516"/>
      <c r="O20" s="517"/>
      <c r="P20" s="517"/>
      <c r="Q20" s="518"/>
      <c r="R20" s="519">
        <v>0.2</v>
      </c>
      <c r="S20" s="520"/>
      <c r="T20" s="520"/>
      <c r="U20" s="521"/>
      <c r="V20" s="519">
        <v>0.3</v>
      </c>
      <c r="W20" s="520"/>
      <c r="X20" s="520"/>
      <c r="Y20" s="521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499" t="s">
        <v>58</v>
      </c>
      <c r="O21" s="500"/>
      <c r="P21" s="500"/>
      <c r="Q21" s="501"/>
      <c r="R21" s="29"/>
      <c r="S21" s="103">
        <v>295</v>
      </c>
      <c r="T21" s="103">
        <v>295</v>
      </c>
      <c r="U21" s="138" t="e">
        <f>G21*R20</f>
        <v>#REF!</v>
      </c>
      <c r="V21" s="29"/>
      <c r="W21" s="103" t="e">
        <f>E21*V20</f>
        <v>#REF!</v>
      </c>
      <c r="X21" s="103" t="e">
        <f>F21*V20</f>
        <v>#REF!</v>
      </c>
      <c r="Y21" s="82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3"/>
      <c r="F22" s="83"/>
      <c r="G22" s="84"/>
      <c r="H22" s="85">
        <v>0.98807394156231365</v>
      </c>
      <c r="I22" s="86">
        <v>0.98807394156231365</v>
      </c>
      <c r="J22" s="86">
        <v>0.9867162592986185</v>
      </c>
      <c r="K22" s="87">
        <v>1657</v>
      </c>
      <c r="L22" s="87">
        <v>1657</v>
      </c>
      <c r="M22" s="88">
        <v>1857</v>
      </c>
      <c r="N22" s="502"/>
      <c r="O22" s="503"/>
      <c r="P22" s="503"/>
      <c r="Q22" s="504"/>
      <c r="R22" s="38" t="e">
        <f>D22*R20</f>
        <v>#REF!</v>
      </c>
      <c r="S22" s="89"/>
      <c r="T22" s="89"/>
      <c r="U22" s="90"/>
      <c r="V22" s="38" t="e">
        <f>D22*V20</f>
        <v>#REF!</v>
      </c>
      <c r="W22" s="89"/>
      <c r="X22" s="89"/>
      <c r="Y22" s="91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3"/>
      <c r="F23" s="83"/>
      <c r="G23" s="84"/>
      <c r="H23" s="85">
        <v>0.97995418098510878</v>
      </c>
      <c r="I23" s="86">
        <v>0.97995418098510878</v>
      </c>
      <c r="J23" s="86">
        <v>0.97949769349051763</v>
      </c>
      <c r="K23" s="87">
        <v>1711</v>
      </c>
      <c r="L23" s="87">
        <v>1711</v>
      </c>
      <c r="M23" s="88">
        <v>1911</v>
      </c>
      <c r="N23" s="502"/>
      <c r="O23" s="503"/>
      <c r="P23" s="503"/>
      <c r="Q23" s="504"/>
      <c r="R23" s="38" t="e">
        <f>D23*R20</f>
        <v>#REF!</v>
      </c>
      <c r="S23" s="89"/>
      <c r="T23" s="89"/>
      <c r="U23" s="90"/>
      <c r="V23" s="38" t="e">
        <f>D23*V20</f>
        <v>#REF!</v>
      </c>
      <c r="W23" s="89"/>
      <c r="X23" s="89"/>
      <c r="Y23" s="91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40" t="e">
        <f>ROUND(#REF!*5.2%+#REF!/1,0)</f>
        <v>#REF!</v>
      </c>
      <c r="E24" s="92"/>
      <c r="F24" s="92"/>
      <c r="G24" s="93"/>
      <c r="H24" s="85"/>
      <c r="I24" s="86"/>
      <c r="J24" s="86"/>
      <c r="K24" s="41"/>
      <c r="L24" s="41"/>
      <c r="M24" s="94"/>
      <c r="N24" s="502"/>
      <c r="O24" s="503"/>
      <c r="P24" s="503"/>
      <c r="Q24" s="504"/>
      <c r="R24" s="95" t="e">
        <f>D24*R20</f>
        <v>#REF!</v>
      </c>
      <c r="S24" s="96"/>
      <c r="T24" s="96"/>
      <c r="U24" s="97"/>
      <c r="V24" s="95" t="e">
        <f>D24*V20</f>
        <v>#REF!</v>
      </c>
      <c r="W24" s="96"/>
      <c r="X24" s="98"/>
      <c r="Y24" s="99"/>
    </row>
    <row r="25" spans="1:26" x14ac:dyDescent="0.25">
      <c r="A25" s="100" t="s">
        <v>65</v>
      </c>
      <c r="B25" s="101" t="s">
        <v>66</v>
      </c>
      <c r="C25" s="102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502"/>
      <c r="O25" s="503"/>
      <c r="P25" s="503"/>
      <c r="Q25" s="504"/>
      <c r="R25" s="81"/>
      <c r="S25" s="103">
        <v>45</v>
      </c>
      <c r="T25" s="103">
        <v>45</v>
      </c>
      <c r="U25" s="82">
        <v>50</v>
      </c>
      <c r="V25" s="81"/>
      <c r="W25" s="103" t="e">
        <f>E25*V20</f>
        <v>#REF!</v>
      </c>
      <c r="X25" s="103" t="e">
        <f>F25*V20</f>
        <v>#REF!</v>
      </c>
      <c r="Y25" s="82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3"/>
      <c r="F26" s="83"/>
      <c r="G26" s="84"/>
      <c r="H26" s="86">
        <v>0.92366412213740456</v>
      </c>
      <c r="I26" s="86">
        <v>0.92366412213740456</v>
      </c>
      <c r="J26" s="86">
        <v>0.91408934707903777</v>
      </c>
      <c r="K26" s="87">
        <v>242</v>
      </c>
      <c r="L26" s="87">
        <v>242</v>
      </c>
      <c r="M26" s="88">
        <v>266</v>
      </c>
      <c r="N26" s="502"/>
      <c r="O26" s="503"/>
      <c r="P26" s="503"/>
      <c r="Q26" s="504"/>
      <c r="R26" s="38">
        <v>10</v>
      </c>
      <c r="S26" s="89"/>
      <c r="T26" s="89"/>
      <c r="U26" s="91"/>
      <c r="V26" s="38" t="e">
        <f>D26*V20</f>
        <v>#REF!</v>
      </c>
      <c r="W26" s="89"/>
      <c r="X26" s="89"/>
      <c r="Y26" s="91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3"/>
      <c r="F27" s="83"/>
      <c r="G27" s="84"/>
      <c r="H27" s="86">
        <v>0.87037037037037035</v>
      </c>
      <c r="I27" s="86">
        <v>0.87037037037037035</v>
      </c>
      <c r="J27" s="86">
        <v>0.86622073578595316</v>
      </c>
      <c r="K27" s="87">
        <v>235</v>
      </c>
      <c r="L27" s="87">
        <v>235</v>
      </c>
      <c r="M27" s="88">
        <v>259</v>
      </c>
      <c r="N27" s="502"/>
      <c r="O27" s="503"/>
      <c r="P27" s="503"/>
      <c r="Q27" s="504"/>
      <c r="R27" s="38">
        <v>10</v>
      </c>
      <c r="S27" s="89"/>
      <c r="T27" s="89"/>
      <c r="U27" s="91"/>
      <c r="V27" s="38" t="e">
        <f>D27*V20</f>
        <v>#REF!</v>
      </c>
      <c r="W27" s="89"/>
      <c r="X27" s="89"/>
      <c r="Y27" s="91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40" t="e">
        <f>ROUND(#REF!*5.2%+#REF!/1,0)</f>
        <v>#REF!</v>
      </c>
      <c r="E28" s="92"/>
      <c r="F28" s="92"/>
      <c r="G28" s="93"/>
      <c r="N28" s="502"/>
      <c r="O28" s="503"/>
      <c r="P28" s="503"/>
      <c r="Q28" s="504"/>
      <c r="R28" s="46">
        <v>5</v>
      </c>
      <c r="S28" s="104"/>
      <c r="T28" s="104"/>
      <c r="U28" s="105"/>
      <c r="V28" s="46" t="e">
        <f>D28*V20</f>
        <v>#REF!</v>
      </c>
      <c r="W28" s="106"/>
      <c r="X28" s="104"/>
      <c r="Y28" s="107"/>
    </row>
    <row r="29" spans="1:26" ht="15.75" thickBot="1" x14ac:dyDescent="0.3">
      <c r="A29" s="108" t="s">
        <v>74</v>
      </c>
      <c r="B29" s="109" t="s">
        <v>75</v>
      </c>
      <c r="C29" s="110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502"/>
      <c r="O29" s="503"/>
      <c r="P29" s="503"/>
      <c r="Q29" s="504"/>
      <c r="R29" s="81"/>
      <c r="S29" s="30">
        <v>295</v>
      </c>
      <c r="T29" s="30">
        <v>295</v>
      </c>
      <c r="U29" s="31">
        <v>340</v>
      </c>
      <c r="V29" s="81"/>
      <c r="W29" s="106" t="e">
        <f>E29*V20</f>
        <v>#REF!</v>
      </c>
      <c r="X29" s="106" t="e">
        <f>F29*V20</f>
        <v>#REF!</v>
      </c>
      <c r="Y29" s="106" t="e">
        <f>G29*V20</f>
        <v>#REF!</v>
      </c>
      <c r="Z29" s="106"/>
    </row>
    <row r="30" spans="1:26" ht="24.75" x14ac:dyDescent="0.25">
      <c r="A30" s="111" t="s">
        <v>76</v>
      </c>
      <c r="B30" s="112" t="s">
        <v>77</v>
      </c>
      <c r="C30" s="113" t="s">
        <v>57</v>
      </c>
      <c r="D30" s="37" t="e">
        <f>ROUND(#REF!*5.2%+#REF!/1,0)</f>
        <v>#REF!</v>
      </c>
      <c r="E30" s="83"/>
      <c r="F30" s="83"/>
      <c r="G30" s="84"/>
      <c r="H30" s="86">
        <v>0.98807394156231365</v>
      </c>
      <c r="I30" s="86">
        <v>0.98807394156231365</v>
      </c>
      <c r="J30" s="86">
        <v>0.9867162592986185</v>
      </c>
      <c r="K30" s="87">
        <v>1657</v>
      </c>
      <c r="L30" s="87">
        <v>1657</v>
      </c>
      <c r="M30" s="88">
        <v>1857</v>
      </c>
      <c r="N30" s="502"/>
      <c r="O30" s="503"/>
      <c r="P30" s="503"/>
      <c r="Q30" s="504"/>
      <c r="R30" s="38">
        <v>55</v>
      </c>
      <c r="S30" s="89"/>
      <c r="T30" s="89"/>
      <c r="U30" s="91"/>
      <c r="V30" s="38" t="e">
        <f>D30*V20</f>
        <v>#REF!</v>
      </c>
      <c r="W30" s="89"/>
      <c r="X30" s="89"/>
      <c r="Y30" s="91"/>
    </row>
    <row r="31" spans="1:26" ht="25.5" thickBot="1" x14ac:dyDescent="0.3">
      <c r="A31" s="114" t="s">
        <v>78</v>
      </c>
      <c r="B31" s="115" t="s">
        <v>79</v>
      </c>
      <c r="C31" s="116" t="s">
        <v>57</v>
      </c>
      <c r="D31" s="240" t="e">
        <f>ROUND(#REF!*5.2%+#REF!/1,0)</f>
        <v>#REF!</v>
      </c>
      <c r="E31" s="83"/>
      <c r="F31" s="83"/>
      <c r="G31" s="84"/>
      <c r="H31" s="86">
        <v>0.97995418098510878</v>
      </c>
      <c r="I31" s="86">
        <v>0.97995418098510878</v>
      </c>
      <c r="J31" s="86">
        <v>0.97949769349051763</v>
      </c>
      <c r="K31" s="87">
        <v>1711</v>
      </c>
      <c r="L31" s="87">
        <v>1711</v>
      </c>
      <c r="M31" s="88">
        <v>1911</v>
      </c>
      <c r="N31" s="505"/>
      <c r="O31" s="506"/>
      <c r="P31" s="506"/>
      <c r="Q31" s="507"/>
      <c r="R31" s="46">
        <v>70</v>
      </c>
      <c r="S31" s="106"/>
      <c r="T31" s="106"/>
      <c r="U31" s="107"/>
      <c r="V31" s="46" t="e">
        <f>D31*V20</f>
        <v>#REF!</v>
      </c>
      <c r="W31" s="106"/>
      <c r="X31" s="106"/>
      <c r="Y31" s="107"/>
    </row>
    <row r="32" spans="1:26" ht="15.75" thickBot="1" x14ac:dyDescent="0.3">
      <c r="A32" s="51" t="s">
        <v>80</v>
      </c>
      <c r="B32" s="445" t="s">
        <v>81</v>
      </c>
      <c r="C32" s="480"/>
      <c r="D32" s="429"/>
      <c r="E32" s="429"/>
      <c r="F32" s="429"/>
      <c r="G32" s="430"/>
      <c r="N32" s="516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8"/>
    </row>
    <row r="33" spans="1:25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8"/>
      <c r="O33" s="119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3">
        <v>392</v>
      </c>
      <c r="F34" s="83">
        <v>392</v>
      </c>
      <c r="G34" s="84">
        <v>422</v>
      </c>
      <c r="H34" s="120">
        <v>0</v>
      </c>
      <c r="I34" s="120">
        <v>0</v>
      </c>
      <c r="J34" s="120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3">
        <v>528</v>
      </c>
      <c r="F35" s="83">
        <v>528</v>
      </c>
      <c r="G35" s="84">
        <v>558</v>
      </c>
      <c r="H35" s="120">
        <v>0</v>
      </c>
      <c r="I35" s="120">
        <v>0</v>
      </c>
      <c r="J35" s="120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4.75" x14ac:dyDescent="0.25">
      <c r="A36" s="121" t="s">
        <v>89</v>
      </c>
      <c r="B36" s="101" t="s">
        <v>90</v>
      </c>
      <c r="C36" s="102" t="s">
        <v>91</v>
      </c>
      <c r="D36" s="56"/>
      <c r="E36" s="28">
        <v>136</v>
      </c>
      <c r="F36" s="28">
        <v>136</v>
      </c>
      <c r="G36" s="122">
        <v>166</v>
      </c>
      <c r="H36" s="120">
        <v>0</v>
      </c>
      <c r="I36" s="120">
        <v>0</v>
      </c>
      <c r="J36" s="120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36.75" x14ac:dyDescent="0.25">
      <c r="A37" s="111" t="s">
        <v>92</v>
      </c>
      <c r="B37" s="35" t="s">
        <v>93</v>
      </c>
      <c r="C37" s="123" t="s">
        <v>91</v>
      </c>
      <c r="D37" s="37">
        <v>127</v>
      </c>
      <c r="E37" s="83">
        <v>263</v>
      </c>
      <c r="F37" s="83">
        <v>263</v>
      </c>
      <c r="G37" s="84">
        <v>293</v>
      </c>
      <c r="H37" s="120">
        <v>0</v>
      </c>
      <c r="I37" s="120">
        <v>0</v>
      </c>
      <c r="J37" s="120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36.75" x14ac:dyDescent="0.25">
      <c r="A38" s="111" t="s">
        <v>94</v>
      </c>
      <c r="B38" s="35" t="s">
        <v>95</v>
      </c>
      <c r="C38" s="123" t="s">
        <v>91</v>
      </c>
      <c r="D38" s="37">
        <v>197</v>
      </c>
      <c r="E38" s="83">
        <v>333</v>
      </c>
      <c r="F38" s="83">
        <v>333</v>
      </c>
      <c r="G38" s="84">
        <v>363</v>
      </c>
      <c r="H38" s="120">
        <v>0</v>
      </c>
      <c r="I38" s="120">
        <v>0</v>
      </c>
      <c r="J38" s="120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24.75" thickBot="1" x14ac:dyDescent="0.3">
      <c r="A39" s="124" t="s">
        <v>96</v>
      </c>
      <c r="B39" s="125" t="s">
        <v>97</v>
      </c>
      <c r="C39" s="126" t="s">
        <v>91</v>
      </c>
      <c r="D39" s="79">
        <v>127</v>
      </c>
      <c r="E39" s="66"/>
      <c r="F39" s="66"/>
      <c r="G39" s="67"/>
      <c r="N39" s="127"/>
      <c r="O39" s="128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ht="24.75" x14ac:dyDescent="0.25">
      <c r="A40" s="121" t="s">
        <v>407</v>
      </c>
      <c r="B40" s="101" t="s">
        <v>412</v>
      </c>
      <c r="C40" s="102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</row>
    <row r="41" spans="1:25" ht="24.75" x14ac:dyDescent="0.25">
      <c r="A41" s="111" t="s">
        <v>92</v>
      </c>
      <c r="B41" s="35" t="s">
        <v>413</v>
      </c>
      <c r="C41" s="123" t="s">
        <v>91</v>
      </c>
      <c r="D41" s="37" t="e">
        <f>ROUND(#REF!*5.2%+#REF!/1,0)</f>
        <v>#REF!</v>
      </c>
      <c r="E41" s="83"/>
      <c r="F41" s="83"/>
      <c r="G41" s="84"/>
    </row>
    <row r="42" spans="1:25" ht="24.75" x14ac:dyDescent="0.25">
      <c r="A42" s="111" t="s">
        <v>408</v>
      </c>
      <c r="B42" s="35" t="s">
        <v>414</v>
      </c>
      <c r="C42" s="123" t="s">
        <v>91</v>
      </c>
      <c r="D42" s="240" t="e">
        <f>ROUND(#REF!*5.2%+#REF!/1,0)</f>
        <v>#REF!</v>
      </c>
      <c r="E42" s="83"/>
      <c r="F42" s="83"/>
      <c r="G42" s="84"/>
    </row>
    <row r="43" spans="1:25" ht="24.75" thickBot="1" x14ac:dyDescent="0.3">
      <c r="A43" s="124" t="s">
        <v>409</v>
      </c>
      <c r="B43" s="125" t="s">
        <v>415</v>
      </c>
      <c r="C43" s="126" t="s">
        <v>91</v>
      </c>
      <c r="D43" s="79" t="e">
        <f>ROUND(#REF!*5.2%+#REF!/1,0)</f>
        <v>#REF!</v>
      </c>
      <c r="E43" s="66"/>
      <c r="F43" s="66"/>
      <c r="G43" s="67"/>
    </row>
    <row r="44" spans="1:25" ht="24.75" thickBot="1" x14ac:dyDescent="0.3">
      <c r="A44" s="124" t="s">
        <v>410</v>
      </c>
      <c r="B44" s="316" t="s">
        <v>411</v>
      </c>
      <c r="C44" s="126" t="s">
        <v>91</v>
      </c>
      <c r="D44" s="319"/>
      <c r="E44" s="240" t="e">
        <f>ROUND(#REF!*5.2%+#REF!/1,0)</f>
        <v>#REF!</v>
      </c>
      <c r="F44" s="240" t="e">
        <f>ROUND(#REF!*5.2%+#REF!/1,0)</f>
        <v>#REF!</v>
      </c>
      <c r="G44" s="240" t="e">
        <f>ROUND(#REF!*5.2%+#REF!/1,0)</f>
        <v>#REF!</v>
      </c>
    </row>
    <row r="45" spans="1:25" ht="15.75" thickBot="1" x14ac:dyDescent="0.3">
      <c r="A45" s="129" t="s">
        <v>98</v>
      </c>
      <c r="B45" s="466" t="s">
        <v>99</v>
      </c>
      <c r="C45" s="467"/>
      <c r="D45" s="467"/>
      <c r="E45" s="467"/>
      <c r="F45" s="467"/>
      <c r="G45" s="468"/>
      <c r="N45" s="516"/>
      <c r="O45" s="517"/>
      <c r="P45" s="517"/>
      <c r="Q45" s="518"/>
      <c r="R45" s="510">
        <v>0.2</v>
      </c>
      <c r="S45" s="511"/>
      <c r="T45" s="511"/>
      <c r="U45" s="512"/>
      <c r="V45" s="510">
        <v>0.3</v>
      </c>
      <c r="W45" s="511"/>
      <c r="X45" s="511"/>
      <c r="Y45" s="512"/>
    </row>
    <row r="46" spans="1:25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I46" t="s">
        <v>23</v>
      </c>
      <c r="N46" s="118"/>
      <c r="O46" s="119"/>
      <c r="P46" s="118"/>
      <c r="Q46" s="118"/>
      <c r="R46" s="81"/>
      <c r="S46" s="103">
        <v>15.200000000000001</v>
      </c>
      <c r="T46" s="103">
        <v>15.200000000000001</v>
      </c>
      <c r="U46" s="103">
        <v>15</v>
      </c>
      <c r="V46" s="81"/>
      <c r="W46" s="103">
        <v>22.8</v>
      </c>
      <c r="X46" s="103">
        <v>22.8</v>
      </c>
      <c r="Y46" s="82">
        <v>25.2</v>
      </c>
    </row>
    <row r="47" spans="1:25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3">
        <v>142</v>
      </c>
      <c r="F47" s="83">
        <v>142</v>
      </c>
      <c r="G47" s="84">
        <v>150</v>
      </c>
      <c r="H47" s="130"/>
      <c r="I47" s="130"/>
      <c r="J47" s="130"/>
      <c r="K47" s="120"/>
      <c r="L47" s="120"/>
      <c r="M47" s="120"/>
      <c r="N47" s="87"/>
      <c r="O47" s="131"/>
      <c r="P47" s="87"/>
      <c r="Q47" s="87"/>
      <c r="R47" s="38">
        <v>14.8</v>
      </c>
      <c r="S47" s="89"/>
      <c r="T47" s="89"/>
      <c r="U47" s="91"/>
      <c r="V47" s="38">
        <v>22.2</v>
      </c>
      <c r="W47" s="89"/>
      <c r="X47" s="89"/>
      <c r="Y47" s="91"/>
    </row>
    <row r="48" spans="1:25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3">
        <v>203</v>
      </c>
      <c r="F48" s="83">
        <v>203</v>
      </c>
      <c r="G48" s="84">
        <v>211</v>
      </c>
      <c r="H48" s="130"/>
      <c r="I48" s="130"/>
      <c r="J48" s="130"/>
      <c r="K48" s="120"/>
      <c r="L48" s="120"/>
      <c r="M48" s="120"/>
      <c r="N48" s="87"/>
      <c r="O48" s="131"/>
      <c r="P48" s="87"/>
      <c r="Q48" s="87"/>
      <c r="R48" s="38">
        <v>30</v>
      </c>
      <c r="S48" s="106"/>
      <c r="T48" s="106"/>
      <c r="U48" s="107"/>
      <c r="V48" s="38">
        <v>41.4</v>
      </c>
      <c r="W48" s="106"/>
      <c r="X48" s="106"/>
      <c r="Y48" s="107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3">
        <v>141</v>
      </c>
      <c r="F49" s="83">
        <v>141</v>
      </c>
      <c r="G49" s="84">
        <v>149</v>
      </c>
      <c r="N49" s="41"/>
      <c r="O49" s="64"/>
      <c r="P49" s="41"/>
      <c r="Q49" s="41"/>
      <c r="R49" s="38">
        <v>14.600000000000001</v>
      </c>
      <c r="S49" s="89"/>
      <c r="T49" s="89"/>
      <c r="U49" s="91"/>
      <c r="V49" s="38">
        <v>21.9</v>
      </c>
      <c r="W49" s="41"/>
      <c r="X49" s="41"/>
      <c r="Y49" s="41"/>
    </row>
    <row r="50" spans="1:25" x14ac:dyDescent="0.25">
      <c r="A50" s="100" t="s">
        <v>108</v>
      </c>
      <c r="B50" s="101" t="s">
        <v>109</v>
      </c>
      <c r="C50" s="102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3">
        <v>40</v>
      </c>
      <c r="T50" s="103">
        <v>40</v>
      </c>
      <c r="U50" s="103">
        <v>45</v>
      </c>
      <c r="V50" s="118"/>
      <c r="W50" s="168">
        <v>62.099999999999994</v>
      </c>
      <c r="X50" s="168">
        <v>62.099999999999994</v>
      </c>
      <c r="Y50" s="168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3">
        <v>386</v>
      </c>
      <c r="F51" s="83">
        <v>386</v>
      </c>
      <c r="G51" s="84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53">
        <v>59.699999999999996</v>
      </c>
      <c r="W51" s="153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3">
        <v>565</v>
      </c>
      <c r="F52" s="83">
        <v>565</v>
      </c>
      <c r="G52" s="84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68">
        <v>116.1</v>
      </c>
      <c r="W52" s="168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3">
        <v>381</v>
      </c>
      <c r="F53" s="83">
        <v>381</v>
      </c>
      <c r="G53" s="84">
        <v>409</v>
      </c>
      <c r="N53" s="127"/>
      <c r="O53" s="128"/>
      <c r="P53" s="127"/>
      <c r="Q53" s="127"/>
      <c r="R53" s="38">
        <v>40</v>
      </c>
      <c r="S53" s="127"/>
      <c r="T53" s="127"/>
      <c r="U53" s="127"/>
      <c r="V53" s="168">
        <v>58.199999999999996</v>
      </c>
      <c r="W53" s="168"/>
      <c r="X53" s="127"/>
      <c r="Y53" s="127"/>
    </row>
    <row r="54" spans="1:25" x14ac:dyDescent="0.25">
      <c r="A54" s="108" t="s">
        <v>116</v>
      </c>
      <c r="B54" s="109" t="s">
        <v>117</v>
      </c>
      <c r="C54" s="110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499" t="s">
        <v>118</v>
      </c>
      <c r="O54" s="500"/>
      <c r="P54" s="500"/>
      <c r="Q54" s="501"/>
      <c r="R54" s="81"/>
      <c r="S54" s="103">
        <v>95</v>
      </c>
      <c r="T54" s="103">
        <v>95</v>
      </c>
      <c r="U54" s="82" t="e">
        <f>G54*R45</f>
        <v>#REF!</v>
      </c>
      <c r="V54" s="81"/>
      <c r="W54" s="103" t="e">
        <f>E54*V45</f>
        <v>#REF!</v>
      </c>
      <c r="X54" s="103" t="e">
        <f>F54*V45</f>
        <v>#REF!</v>
      </c>
      <c r="Y54" s="82" t="e">
        <f>G54*V45</f>
        <v>#REF!</v>
      </c>
    </row>
    <row r="55" spans="1:25" ht="24.75" x14ac:dyDescent="0.25">
      <c r="A55" s="111" t="s">
        <v>119</v>
      </c>
      <c r="B55" s="112" t="s">
        <v>120</v>
      </c>
      <c r="C55" s="113" t="s">
        <v>22</v>
      </c>
      <c r="D55" s="37" t="e">
        <f>ROUND(#REF!*5.2%+#REF!/1,0)</f>
        <v>#REF!</v>
      </c>
      <c r="E55" s="83"/>
      <c r="F55" s="83"/>
      <c r="G55" s="84"/>
      <c r="N55" s="502"/>
      <c r="O55" s="503"/>
      <c r="P55" s="503"/>
      <c r="Q55" s="504"/>
      <c r="R55" s="38">
        <v>60</v>
      </c>
      <c r="S55" s="89"/>
      <c r="T55" s="89"/>
      <c r="U55" s="91"/>
      <c r="V55" s="38" t="e">
        <f>D55*V45</f>
        <v>#REF!</v>
      </c>
      <c r="W55" s="89"/>
      <c r="X55" s="89"/>
      <c r="Y55" s="91"/>
    </row>
    <row r="56" spans="1:25" ht="25.5" thickBot="1" x14ac:dyDescent="0.3">
      <c r="A56" s="114" t="s">
        <v>121</v>
      </c>
      <c r="B56" s="115" t="s">
        <v>122</v>
      </c>
      <c r="C56" s="116" t="s">
        <v>22</v>
      </c>
      <c r="D56" s="240" t="e">
        <f>ROUND(#REF!*5.2%+#REF!/1,0)</f>
        <v>#REF!</v>
      </c>
      <c r="E56" s="83"/>
      <c r="F56" s="83"/>
      <c r="G56" s="84"/>
      <c r="N56" s="502"/>
      <c r="O56" s="503"/>
      <c r="P56" s="503"/>
      <c r="Q56" s="504"/>
      <c r="R56" s="132">
        <v>190</v>
      </c>
      <c r="S56" s="106"/>
      <c r="T56" s="106"/>
      <c r="U56" s="107"/>
      <c r="V56" s="46" t="e">
        <f>D56*V45</f>
        <v>#REF!</v>
      </c>
      <c r="W56" s="106"/>
      <c r="X56" s="106"/>
      <c r="Y56" s="107"/>
    </row>
    <row r="57" spans="1:25" x14ac:dyDescent="0.25">
      <c r="A57" s="108" t="s">
        <v>123</v>
      </c>
      <c r="B57" s="109" t="s">
        <v>124</v>
      </c>
      <c r="C57" s="110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502"/>
      <c r="O57" s="503"/>
      <c r="P57" s="503"/>
      <c r="Q57" s="504"/>
      <c r="R57" s="81"/>
      <c r="S57" s="103">
        <v>190</v>
      </c>
      <c r="T57" s="103">
        <v>190</v>
      </c>
      <c r="U57" s="82">
        <v>220</v>
      </c>
      <c r="V57" s="81"/>
      <c r="W57" s="103" t="e">
        <f>E57*V45</f>
        <v>#REF!</v>
      </c>
      <c r="X57" s="103" t="e">
        <f>F57*V45</f>
        <v>#REF!</v>
      </c>
      <c r="Y57" s="82" t="e">
        <f>G57*V45</f>
        <v>#REF!</v>
      </c>
    </row>
    <row r="58" spans="1:25" ht="24.75" x14ac:dyDescent="0.25">
      <c r="A58" s="34" t="s">
        <v>125</v>
      </c>
      <c r="B58" s="35" t="s">
        <v>126</v>
      </c>
      <c r="C58" s="113" t="s">
        <v>22</v>
      </c>
      <c r="D58" s="37" t="e">
        <f>ROUND(#REF!*5.2%+#REF!/1,0)</f>
        <v>#REF!</v>
      </c>
      <c r="E58" s="83"/>
      <c r="F58" s="83"/>
      <c r="G58" s="84"/>
      <c r="N58" s="502"/>
      <c r="O58" s="503"/>
      <c r="P58" s="503"/>
      <c r="Q58" s="504"/>
      <c r="R58" s="133">
        <v>125</v>
      </c>
      <c r="S58" s="89"/>
      <c r="T58" s="89"/>
      <c r="U58" s="91"/>
      <c r="V58" s="38" t="e">
        <f>D58*V45</f>
        <v>#REF!</v>
      </c>
      <c r="W58" s="89"/>
      <c r="X58" s="89"/>
      <c r="Y58" s="91"/>
    </row>
    <row r="59" spans="1:25" ht="25.5" thickBot="1" x14ac:dyDescent="0.3">
      <c r="A59" s="43" t="s">
        <v>127</v>
      </c>
      <c r="B59" s="44" t="s">
        <v>128</v>
      </c>
      <c r="C59" s="116" t="s">
        <v>22</v>
      </c>
      <c r="D59" s="240" t="e">
        <f>ROUND(#REF!*5.2%+#REF!/1,0)</f>
        <v>#REF!</v>
      </c>
      <c r="E59" s="83"/>
      <c r="F59" s="83"/>
      <c r="G59" s="84"/>
      <c r="N59" s="502"/>
      <c r="O59" s="503"/>
      <c r="P59" s="503"/>
      <c r="Q59" s="504"/>
      <c r="R59" s="46">
        <v>380</v>
      </c>
      <c r="S59" s="106"/>
      <c r="T59" s="106"/>
      <c r="U59" s="107"/>
      <c r="V59" s="46" t="e">
        <f>D59*V45</f>
        <v>#REF!</v>
      </c>
      <c r="W59" s="106"/>
      <c r="X59" s="104"/>
      <c r="Y59" s="107"/>
    </row>
    <row r="60" spans="1:25" x14ac:dyDescent="0.25">
      <c r="A60" s="108" t="s">
        <v>129</v>
      </c>
      <c r="B60" s="109" t="s">
        <v>130</v>
      </c>
      <c r="C60" s="110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502"/>
      <c r="O60" s="503"/>
      <c r="P60" s="503"/>
      <c r="Q60" s="504"/>
      <c r="R60" s="81"/>
      <c r="S60" s="103">
        <v>490</v>
      </c>
      <c r="T60" s="103">
        <v>490</v>
      </c>
      <c r="U60" s="82">
        <v>560</v>
      </c>
      <c r="V60" s="81"/>
      <c r="W60" s="103" t="e">
        <f>E60*V45</f>
        <v>#REF!</v>
      </c>
      <c r="X60" s="103" t="e">
        <f>F60*V45</f>
        <v>#REF!</v>
      </c>
      <c r="Y60" s="82" t="e">
        <f>G60*V45</f>
        <v>#REF!</v>
      </c>
    </row>
    <row r="61" spans="1:25" ht="25.5" thickBot="1" x14ac:dyDescent="0.3">
      <c r="A61" s="108" t="s">
        <v>131</v>
      </c>
      <c r="B61" s="44" t="s">
        <v>132</v>
      </c>
      <c r="C61" s="113" t="s">
        <v>22</v>
      </c>
      <c r="D61" s="37" t="e">
        <f>ROUND(#REF!*5.2%+#REF!/1,0)</f>
        <v>#REF!</v>
      </c>
      <c r="E61" s="83"/>
      <c r="F61" s="83"/>
      <c r="G61" s="84"/>
      <c r="N61" s="502"/>
      <c r="O61" s="503"/>
      <c r="P61" s="503"/>
      <c r="Q61" s="504"/>
      <c r="R61" s="38">
        <v>455</v>
      </c>
      <c r="S61" s="89"/>
      <c r="T61" s="134"/>
      <c r="U61" s="91"/>
      <c r="V61" s="38" t="e">
        <f>D61*V45</f>
        <v>#REF!</v>
      </c>
      <c r="W61" s="89"/>
      <c r="X61" s="134"/>
      <c r="Y61" s="91"/>
    </row>
    <row r="62" spans="1:25" ht="25.5" thickBot="1" x14ac:dyDescent="0.3">
      <c r="A62" s="108" t="s">
        <v>133</v>
      </c>
      <c r="B62" s="44" t="s">
        <v>134</v>
      </c>
      <c r="C62" s="113" t="s">
        <v>22</v>
      </c>
      <c r="D62" s="240" t="e">
        <f>ROUND(#REF!*5.2%+#REF!/1,0)</f>
        <v>#REF!</v>
      </c>
      <c r="E62" s="83"/>
      <c r="F62" s="83"/>
      <c r="G62" s="84"/>
      <c r="N62" s="505"/>
      <c r="O62" s="506"/>
      <c r="P62" s="506"/>
      <c r="Q62" s="507"/>
      <c r="R62" s="46">
        <v>945</v>
      </c>
      <c r="S62" s="106"/>
      <c r="T62" s="104"/>
      <c r="U62" s="107"/>
      <c r="V62" s="46" t="e">
        <f>D62*V45</f>
        <v>#REF!</v>
      </c>
      <c r="W62" s="106"/>
      <c r="X62" s="104"/>
      <c r="Y62" s="107"/>
    </row>
    <row r="63" spans="1:25" ht="15.75" thickBot="1" x14ac:dyDescent="0.3">
      <c r="A63" s="51" t="s">
        <v>135</v>
      </c>
      <c r="B63" s="428" t="s">
        <v>136</v>
      </c>
      <c r="C63" s="429"/>
      <c r="D63" s="429"/>
      <c r="E63" s="429"/>
      <c r="F63" s="429"/>
      <c r="G63" s="430"/>
      <c r="I63" s="130">
        <v>7.0000000000000007E-2</v>
      </c>
      <c r="N63" s="510">
        <v>7.0000000000000007E-2</v>
      </c>
      <c r="O63" s="511"/>
      <c r="P63" s="511"/>
      <c r="Q63" s="512"/>
      <c r="R63" s="510">
        <v>7.0000000000000007E-2</v>
      </c>
      <c r="S63" s="511"/>
      <c r="T63" s="511"/>
      <c r="U63" s="512"/>
      <c r="V63" s="519">
        <v>0.3</v>
      </c>
      <c r="W63" s="520"/>
      <c r="X63" s="520"/>
      <c r="Y63" s="521"/>
    </row>
    <row r="64" spans="1:25" x14ac:dyDescent="0.25">
      <c r="A64" s="25" t="s">
        <v>137</v>
      </c>
      <c r="B64" s="26" t="s">
        <v>138</v>
      </c>
      <c r="C64" s="136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37">
        <v>55</v>
      </c>
      <c r="P64" s="103">
        <v>70</v>
      </c>
      <c r="Q64" s="82">
        <v>130</v>
      </c>
      <c r="R64" s="81"/>
      <c r="S64" s="103">
        <v>55</v>
      </c>
      <c r="T64" s="103">
        <v>70</v>
      </c>
      <c r="U64" s="138">
        <v>130</v>
      </c>
      <c r="V64" s="58">
        <f ca="1">V64:Y90</f>
        <v>0</v>
      </c>
      <c r="W64" s="103" t="e">
        <f>E64*30%</f>
        <v>#REF!</v>
      </c>
      <c r="X64" s="103" t="e">
        <f>F64*V63</f>
        <v>#REF!</v>
      </c>
      <c r="Y64" s="82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3" t="s">
        <v>57</v>
      </c>
      <c r="D65" s="37" t="e">
        <f>ROUND(#REF!*5.2%+#REF!/1,0)</f>
        <v>#REF!</v>
      </c>
      <c r="E65" s="83"/>
      <c r="F65" s="83"/>
      <c r="G65" s="84"/>
      <c r="H65" s="86">
        <v>0.96563573883161513</v>
      </c>
      <c r="I65" s="86">
        <v>0.96265172735760973</v>
      </c>
      <c r="J65" s="86">
        <v>0.96033844526705447</v>
      </c>
      <c r="K65" s="87">
        <v>843</v>
      </c>
      <c r="L65" s="87">
        <v>1031</v>
      </c>
      <c r="M65" s="88">
        <v>1816</v>
      </c>
      <c r="N65" s="38">
        <v>10</v>
      </c>
      <c r="O65" s="139"/>
      <c r="P65" s="89"/>
      <c r="Q65" s="91"/>
      <c r="R65" s="140">
        <v>10</v>
      </c>
      <c r="S65" s="141"/>
      <c r="T65" s="89"/>
      <c r="U65" s="90"/>
      <c r="V65" s="38" t="e">
        <f>D65*V63</f>
        <v>#REF!</v>
      </c>
      <c r="W65" s="89"/>
      <c r="X65" s="89"/>
      <c r="Y65" s="91"/>
    </row>
    <row r="66" spans="1:25" ht="25.5" thickBot="1" x14ac:dyDescent="0.3">
      <c r="A66" s="43" t="s">
        <v>141</v>
      </c>
      <c r="B66" s="44" t="s">
        <v>142</v>
      </c>
      <c r="C66" s="116" t="s">
        <v>57</v>
      </c>
      <c r="D66" s="240" t="e">
        <f>ROUND(#REF!*5.2%+#REF!/1,0)</f>
        <v>#REF!</v>
      </c>
      <c r="E66" s="83"/>
      <c r="F66" s="83"/>
      <c r="G66" s="84"/>
      <c r="H66" s="86">
        <v>0.96446700507614214</v>
      </c>
      <c r="I66" s="86">
        <v>0.96196111580726962</v>
      </c>
      <c r="J66" s="86">
        <v>0.96005991013479786</v>
      </c>
      <c r="K66" s="87">
        <v>950</v>
      </c>
      <c r="L66" s="87">
        <v>1138</v>
      </c>
      <c r="M66" s="88">
        <v>1923</v>
      </c>
      <c r="N66" s="95">
        <v>20</v>
      </c>
      <c r="O66" s="142"/>
      <c r="P66" s="96"/>
      <c r="Q66" s="99"/>
      <c r="R66" s="143">
        <v>20</v>
      </c>
      <c r="S66" s="144"/>
      <c r="T66" s="96"/>
      <c r="U66" s="97"/>
      <c r="V66" s="46" t="e">
        <f>D66*V63</f>
        <v>#REF!</v>
      </c>
      <c r="W66" s="106"/>
      <c r="X66" s="106"/>
      <c r="Y66" s="107"/>
    </row>
    <row r="67" spans="1:25" ht="24.75" x14ac:dyDescent="0.25">
      <c r="A67" s="100" t="s">
        <v>143</v>
      </c>
      <c r="B67" s="101" t="s">
        <v>144</v>
      </c>
      <c r="C67" s="110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1"/>
      <c r="O67" s="103">
        <v>40</v>
      </c>
      <c r="P67" s="103">
        <v>50</v>
      </c>
      <c r="Q67" s="82">
        <v>75</v>
      </c>
      <c r="R67" s="145"/>
      <c r="S67" s="103">
        <v>40</v>
      </c>
      <c r="T67" s="103">
        <v>50</v>
      </c>
      <c r="U67" s="82">
        <v>75</v>
      </c>
      <c r="V67" s="145"/>
      <c r="W67" s="146" t="e">
        <f>E67*V63</f>
        <v>#REF!</v>
      </c>
      <c r="X67" s="147" t="e">
        <f>F67*V63</f>
        <v>#REF!</v>
      </c>
      <c r="Y67" s="148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3" t="s">
        <v>145</v>
      </c>
      <c r="D68" s="37" t="e">
        <f>ROUND(#REF!*5.2%+#REF!/1,0)</f>
        <v>#REF!</v>
      </c>
      <c r="E68" s="83"/>
      <c r="F68" s="83"/>
      <c r="G68" s="84"/>
      <c r="H68" s="86">
        <v>0.97354497354497349</v>
      </c>
      <c r="I68" s="86">
        <v>0.97136721546170368</v>
      </c>
      <c r="J68" s="86">
        <v>0.96190959878110716</v>
      </c>
      <c r="K68" s="87">
        <v>1104</v>
      </c>
      <c r="L68" s="87">
        <v>1357</v>
      </c>
      <c r="M68" s="88">
        <v>1894</v>
      </c>
      <c r="N68" s="38">
        <v>5</v>
      </c>
      <c r="O68" s="139"/>
      <c r="P68" s="89"/>
      <c r="Q68" s="91"/>
      <c r="R68" s="140">
        <v>5</v>
      </c>
      <c r="S68" s="141"/>
      <c r="T68" s="89"/>
      <c r="U68" s="91"/>
      <c r="V68" s="140" t="e">
        <f>D68*V63</f>
        <v>#REF!</v>
      </c>
      <c r="W68" s="141"/>
      <c r="X68" s="89"/>
      <c r="Y68" s="91"/>
    </row>
    <row r="69" spans="1:25" ht="25.5" thickBot="1" x14ac:dyDescent="0.3">
      <c r="A69" s="43" t="s">
        <v>148</v>
      </c>
      <c r="B69" s="44" t="s">
        <v>149</v>
      </c>
      <c r="C69" s="116" t="s">
        <v>145</v>
      </c>
      <c r="D69" s="240" t="e">
        <f>ROUND(#REF!*5.2%+#REF!/1,0)</f>
        <v>#REF!</v>
      </c>
      <c r="E69" s="83"/>
      <c r="F69" s="83"/>
      <c r="G69" s="84"/>
      <c r="H69" s="86">
        <v>0.97097844112769482</v>
      </c>
      <c r="I69" s="86">
        <v>0.96936691626957117</v>
      </c>
      <c r="J69" s="86">
        <v>0.96080352768250854</v>
      </c>
      <c r="K69" s="87">
        <v>1171</v>
      </c>
      <c r="L69" s="87">
        <v>1424</v>
      </c>
      <c r="M69" s="88">
        <v>1961</v>
      </c>
      <c r="N69" s="46" t="e">
        <f>D69*N63/2</f>
        <v>#REF!</v>
      </c>
      <c r="O69" s="142"/>
      <c r="P69" s="96"/>
      <c r="Q69" s="99"/>
      <c r="R69" s="143" t="e">
        <f>D69*R63/2</f>
        <v>#REF!</v>
      </c>
      <c r="S69" s="144"/>
      <c r="T69" s="96"/>
      <c r="U69" s="99"/>
      <c r="V69" s="143" t="e">
        <f>D69*V63</f>
        <v>#REF!</v>
      </c>
      <c r="W69" s="144"/>
      <c r="X69" s="96"/>
      <c r="Y69" s="99"/>
    </row>
    <row r="70" spans="1:25" ht="24.75" x14ac:dyDescent="0.25">
      <c r="A70" s="149" t="s">
        <v>150</v>
      </c>
      <c r="B70" s="150" t="s">
        <v>151</v>
      </c>
      <c r="C70" s="151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52"/>
      <c r="O70" s="153">
        <v>135</v>
      </c>
      <c r="P70" s="153">
        <v>135</v>
      </c>
      <c r="Q70" s="154">
        <v>160</v>
      </c>
      <c r="R70" s="81"/>
      <c r="S70" s="103">
        <v>135</v>
      </c>
      <c r="T70" s="103">
        <v>135</v>
      </c>
      <c r="U70" s="82">
        <v>160</v>
      </c>
      <c r="V70" s="81"/>
      <c r="W70" s="103" t="e">
        <f>E70*V63/2</f>
        <v>#REF!</v>
      </c>
      <c r="X70" s="103" t="e">
        <f>F70*V63/2</f>
        <v>#REF!</v>
      </c>
      <c r="Y70" s="148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3" t="s">
        <v>145</v>
      </c>
      <c r="D71" s="37" t="e">
        <f>ROUND(#REF!*5.2%+#REF!/1,0)</f>
        <v>#REF!</v>
      </c>
      <c r="E71" s="83"/>
      <c r="F71" s="83"/>
      <c r="G71" s="84"/>
      <c r="H71" s="86">
        <v>0.99204032899973471</v>
      </c>
      <c r="I71" s="86">
        <v>0.98938710533297958</v>
      </c>
      <c r="J71" s="86">
        <v>0.98328877005347592</v>
      </c>
      <c r="K71" s="87">
        <v>3739</v>
      </c>
      <c r="L71" s="87">
        <v>3729</v>
      </c>
      <c r="M71" s="88">
        <v>4413</v>
      </c>
      <c r="N71" s="153">
        <v>5</v>
      </c>
      <c r="O71" s="139"/>
      <c r="P71" s="89"/>
      <c r="Q71" s="90"/>
      <c r="R71" s="140">
        <v>5</v>
      </c>
      <c r="S71" s="141"/>
      <c r="T71" s="89"/>
      <c r="U71" s="91"/>
      <c r="V71" s="140" t="e">
        <f>D71*V63/2</f>
        <v>#REF!</v>
      </c>
      <c r="W71" s="141"/>
      <c r="X71" s="89"/>
      <c r="Y71" s="91"/>
    </row>
    <row r="72" spans="1:25" ht="25.5" thickBot="1" x14ac:dyDescent="0.3">
      <c r="A72" s="43" t="s">
        <v>154</v>
      </c>
      <c r="B72" s="44" t="s">
        <v>155</v>
      </c>
      <c r="C72" s="116" t="s">
        <v>145</v>
      </c>
      <c r="D72" s="240" t="e">
        <f>ROUND(#REF!*5.2%+#REF!/1,0)</f>
        <v>#REF!</v>
      </c>
      <c r="E72" s="83"/>
      <c r="F72" s="83"/>
      <c r="G72" s="84"/>
      <c r="H72" s="86">
        <v>0.99090436590436592</v>
      </c>
      <c r="I72" s="86">
        <v>0.98830561330561328</v>
      </c>
      <c r="J72" s="86">
        <v>0.98248303043573459</v>
      </c>
      <c r="K72" s="87">
        <v>3813</v>
      </c>
      <c r="L72" s="87">
        <v>3803</v>
      </c>
      <c r="M72" s="88">
        <v>4487</v>
      </c>
      <c r="N72" s="155">
        <v>5</v>
      </c>
      <c r="O72" s="142"/>
      <c r="P72" s="96"/>
      <c r="Q72" s="97"/>
      <c r="R72" s="143">
        <v>5</v>
      </c>
      <c r="S72" s="144"/>
      <c r="T72" s="96"/>
      <c r="U72" s="99"/>
      <c r="V72" s="143" t="e">
        <f>D72*V63/2</f>
        <v>#REF!</v>
      </c>
      <c r="W72" s="144"/>
      <c r="X72" s="96"/>
      <c r="Y72" s="99"/>
    </row>
    <row r="73" spans="1:25" s="4" customFormat="1" x14ac:dyDescent="0.25">
      <c r="A73" s="149" t="s">
        <v>156</v>
      </c>
      <c r="B73" s="150" t="s">
        <v>157</v>
      </c>
      <c r="C73" s="151" t="s">
        <v>57</v>
      </c>
      <c r="D73" s="28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1"/>
      <c r="O73" s="103">
        <v>30</v>
      </c>
      <c r="P73" s="103">
        <v>30</v>
      </c>
      <c r="Q73" s="82">
        <v>30</v>
      </c>
      <c r="R73" s="156"/>
      <c r="S73" s="103">
        <v>30</v>
      </c>
      <c r="T73" s="147">
        <v>30</v>
      </c>
      <c r="U73" s="148">
        <v>30</v>
      </c>
      <c r="V73" s="81"/>
      <c r="W73" s="103" t="e">
        <f>E73*V63</f>
        <v>#REF!</v>
      </c>
      <c r="X73" s="147" t="e">
        <f>F73*V63</f>
        <v>#REF!</v>
      </c>
      <c r="Y73" s="148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3" t="s">
        <v>57</v>
      </c>
      <c r="D74" s="37" t="e">
        <f>ROUND(#REF!*5.2%+#REF!/1,0)</f>
        <v>#REF!</v>
      </c>
      <c r="E74" s="83"/>
      <c r="F74" s="83"/>
      <c r="G74" s="84"/>
      <c r="H74" s="86">
        <v>0.93657505285412257</v>
      </c>
      <c r="I74" s="86">
        <v>0.91543340380549687</v>
      </c>
      <c r="J74" s="86">
        <v>0.84143763213530653</v>
      </c>
      <c r="K74" s="87">
        <v>443</v>
      </c>
      <c r="L74" s="87">
        <v>433</v>
      </c>
      <c r="M74" s="88">
        <v>398</v>
      </c>
      <c r="N74" s="38">
        <v>5</v>
      </c>
      <c r="O74" s="139"/>
      <c r="P74" s="89"/>
      <c r="Q74" s="91"/>
      <c r="R74" s="157">
        <v>5</v>
      </c>
      <c r="S74" s="89"/>
      <c r="T74" s="139"/>
      <c r="U74" s="91"/>
      <c r="V74" s="38" t="e">
        <f>D74*V63</f>
        <v>#REF!</v>
      </c>
      <c r="W74" s="89"/>
      <c r="X74" s="139"/>
      <c r="Y74" s="91"/>
    </row>
    <row r="75" spans="1:25" ht="24.75" x14ac:dyDescent="0.25">
      <c r="A75" s="34" t="s">
        <v>160</v>
      </c>
      <c r="B75" s="35" t="s">
        <v>161</v>
      </c>
      <c r="C75" s="113" t="s">
        <v>57</v>
      </c>
      <c r="D75" s="37" t="e">
        <f>ROUND(#REF!*5.2%+#REF!/1,0)</f>
        <v>#REF!</v>
      </c>
      <c r="E75" s="83"/>
      <c r="F75" s="83"/>
      <c r="G75" s="84"/>
      <c r="H75" s="86">
        <v>0.93506493506493504</v>
      </c>
      <c r="I75" s="86">
        <v>0.91651205936920221</v>
      </c>
      <c r="J75" s="86">
        <v>0.85157699443413726</v>
      </c>
      <c r="K75" s="87">
        <v>504</v>
      </c>
      <c r="L75" s="87">
        <v>494</v>
      </c>
      <c r="M75" s="88">
        <v>459</v>
      </c>
      <c r="N75" s="38">
        <v>10</v>
      </c>
      <c r="O75" s="139"/>
      <c r="P75" s="89"/>
      <c r="Q75" s="91"/>
      <c r="R75" s="157">
        <v>10</v>
      </c>
      <c r="S75" s="89"/>
      <c r="T75" s="139"/>
      <c r="U75" s="91"/>
      <c r="V75" s="38" t="e">
        <f>D75*V63</f>
        <v>#REF!</v>
      </c>
      <c r="W75" s="89"/>
      <c r="X75" s="139"/>
      <c r="Y75" s="91"/>
    </row>
    <row r="76" spans="1:25" ht="25.5" thickBot="1" x14ac:dyDescent="0.3">
      <c r="A76" s="43" t="s">
        <v>162</v>
      </c>
      <c r="B76" s="44" t="s">
        <v>163</v>
      </c>
      <c r="C76" s="116" t="s">
        <v>57</v>
      </c>
      <c r="D76" s="240" t="e">
        <f>ROUND(#REF!*5.2%+#REF!/1,0)</f>
        <v>#REF!</v>
      </c>
      <c r="E76" s="83"/>
      <c r="F76" s="83"/>
      <c r="G76" s="84"/>
      <c r="H76" s="86">
        <v>0.93377483443708609</v>
      </c>
      <c r="I76" s="86">
        <v>0.91169977924944812</v>
      </c>
      <c r="J76" s="86">
        <v>0.83443708609271527</v>
      </c>
      <c r="K76" s="87">
        <v>423</v>
      </c>
      <c r="L76" s="87">
        <v>413</v>
      </c>
      <c r="M76" s="88">
        <v>378</v>
      </c>
      <c r="N76" s="95">
        <v>5</v>
      </c>
      <c r="O76" s="142"/>
      <c r="P76" s="96"/>
      <c r="Q76" s="99"/>
      <c r="R76" s="158">
        <v>5</v>
      </c>
      <c r="S76" s="106"/>
      <c r="T76" s="159"/>
      <c r="U76" s="107"/>
      <c r="V76" s="95" t="e">
        <f>D76*V63</f>
        <v>#REF!</v>
      </c>
      <c r="W76" s="96"/>
      <c r="X76" s="142"/>
      <c r="Y76" s="99"/>
    </row>
    <row r="77" spans="1:25" x14ac:dyDescent="0.25">
      <c r="A77" s="149" t="s">
        <v>164</v>
      </c>
      <c r="B77" s="150" t="s">
        <v>165</v>
      </c>
      <c r="C77" s="151" t="s">
        <v>57</v>
      </c>
      <c r="D77" s="160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3">
        <v>45</v>
      </c>
      <c r="P77" s="103">
        <v>55</v>
      </c>
      <c r="Q77" s="82">
        <v>80</v>
      </c>
      <c r="R77" s="156"/>
      <c r="S77" s="103">
        <v>45</v>
      </c>
      <c r="T77" s="147">
        <v>55</v>
      </c>
      <c r="U77" s="147">
        <v>80</v>
      </c>
      <c r="V77" s="81"/>
      <c r="W77" s="103" t="e">
        <f>E77*V63</f>
        <v>#REF!</v>
      </c>
      <c r="X77" s="103" t="e">
        <f>F77*V63</f>
        <v>#REF!</v>
      </c>
      <c r="Y77" s="82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3" t="s">
        <v>57</v>
      </c>
      <c r="D78" s="37" t="e">
        <f>ROUND(#REF!*5.2%+#REF!/1,0)</f>
        <v>#REF!</v>
      </c>
      <c r="E78" s="83"/>
      <c r="F78" s="83"/>
      <c r="G78" s="84"/>
      <c r="H78" s="86">
        <v>0.96010638297872342</v>
      </c>
      <c r="I78" s="86">
        <v>0.95604395604395609</v>
      </c>
      <c r="J78" s="86">
        <v>0.94057052297939781</v>
      </c>
      <c r="K78" s="87">
        <v>722</v>
      </c>
      <c r="L78" s="87">
        <v>870</v>
      </c>
      <c r="M78" s="88">
        <v>1187</v>
      </c>
      <c r="N78" s="38">
        <v>10</v>
      </c>
      <c r="O78" s="139"/>
      <c r="P78" s="89"/>
      <c r="Q78" s="91"/>
      <c r="R78" s="157">
        <v>10</v>
      </c>
      <c r="S78" s="89"/>
      <c r="T78" s="139"/>
      <c r="U78" s="90"/>
      <c r="V78" s="38" t="e">
        <f>D78*V63</f>
        <v>#REF!</v>
      </c>
      <c r="W78" s="89"/>
      <c r="X78" s="139"/>
      <c r="Y78" s="91"/>
    </row>
    <row r="79" spans="1:25" ht="24.75" x14ac:dyDescent="0.25">
      <c r="A79" s="34" t="s">
        <v>168</v>
      </c>
      <c r="B79" s="35" t="s">
        <v>169</v>
      </c>
      <c r="C79" s="113" t="s">
        <v>57</v>
      </c>
      <c r="D79" s="37" t="e">
        <f>ROUND(#REF!*5.2%+#REF!/1,0)</f>
        <v>#REF!</v>
      </c>
      <c r="E79" s="83"/>
      <c r="F79" s="83"/>
      <c r="G79" s="84"/>
      <c r="H79" s="86">
        <v>0.9594907407407407</v>
      </c>
      <c r="I79" s="86">
        <v>0.9559686888454012</v>
      </c>
      <c r="J79" s="86">
        <v>0.94177583697234357</v>
      </c>
      <c r="K79" s="87">
        <v>829</v>
      </c>
      <c r="L79" s="87">
        <v>977</v>
      </c>
      <c r="M79" s="88">
        <v>1294</v>
      </c>
      <c r="N79" s="38">
        <v>20</v>
      </c>
      <c r="O79" s="139"/>
      <c r="P79" s="89"/>
      <c r="Q79" s="91"/>
      <c r="R79" s="157">
        <v>20</v>
      </c>
      <c r="S79" s="89"/>
      <c r="T79" s="139"/>
      <c r="U79" s="90"/>
      <c r="V79" s="38" t="e">
        <f>D79*V63</f>
        <v>#REF!</v>
      </c>
      <c r="W79" s="89"/>
      <c r="X79" s="139"/>
      <c r="Y79" s="91"/>
    </row>
    <row r="80" spans="1:25" ht="15.75" thickBot="1" x14ac:dyDescent="0.3">
      <c r="A80" s="43" t="s">
        <v>170</v>
      </c>
      <c r="B80" s="44" t="s">
        <v>171</v>
      </c>
      <c r="C80" s="116" t="s">
        <v>57</v>
      </c>
      <c r="D80" s="79" t="e">
        <f>ROUND(#REF!*5.2%+#REF!/1,0)</f>
        <v>#REF!</v>
      </c>
      <c r="E80" s="83"/>
      <c r="F80" s="83"/>
      <c r="G80" s="84"/>
      <c r="H80" s="86">
        <v>0.95645863570391876</v>
      </c>
      <c r="I80" s="86">
        <v>0.9527744982290437</v>
      </c>
      <c r="J80" s="86">
        <v>0.93744787322768974</v>
      </c>
      <c r="K80" s="87">
        <v>659</v>
      </c>
      <c r="L80" s="87">
        <v>807</v>
      </c>
      <c r="M80" s="88">
        <v>1124</v>
      </c>
      <c r="N80" s="95">
        <v>5</v>
      </c>
      <c r="O80" s="142"/>
      <c r="P80" s="96"/>
      <c r="Q80" s="99"/>
      <c r="R80" s="161">
        <v>5</v>
      </c>
      <c r="S80" s="96"/>
      <c r="T80" s="142"/>
      <c r="U80" s="97"/>
      <c r="V80" s="46" t="e">
        <f>D80*V63</f>
        <v>#REF!</v>
      </c>
      <c r="W80" s="106"/>
      <c r="X80" s="159"/>
      <c r="Y80" s="107"/>
    </row>
    <row r="81" spans="1:25" ht="24.75" x14ac:dyDescent="0.25">
      <c r="A81" s="149" t="s">
        <v>172</v>
      </c>
      <c r="B81" s="150" t="s">
        <v>173</v>
      </c>
      <c r="C81" s="162" t="s">
        <v>57</v>
      </c>
      <c r="D81" s="163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3" t="e">
        <f>E81*N63</f>
        <v>#REF!</v>
      </c>
      <c r="P81" s="103" t="e">
        <f>F81*N63</f>
        <v>#REF!</v>
      </c>
      <c r="Q81" s="138" t="e">
        <f>G81*N63</f>
        <v>#REF!</v>
      </c>
      <c r="R81" s="81"/>
      <c r="S81" s="103" t="e">
        <f>E81*R63</f>
        <v>#REF!</v>
      </c>
      <c r="T81" s="103" t="e">
        <f>F81*R63</f>
        <v>#REF!</v>
      </c>
      <c r="U81" s="82" t="e">
        <f>G81*R63</f>
        <v>#REF!</v>
      </c>
      <c r="V81" s="81"/>
      <c r="W81" s="103" t="e">
        <f>E81*V63</f>
        <v>#REF!</v>
      </c>
      <c r="X81" s="147" t="e">
        <f>F81*V63</f>
        <v>#REF!</v>
      </c>
      <c r="Y81" s="148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6" t="s">
        <v>57</v>
      </c>
      <c r="D82" s="79" t="e">
        <f>ROUND(#REF!*5.2%+#REF!/1,0)</f>
        <v>#REF!</v>
      </c>
      <c r="E82" s="83"/>
      <c r="F82" s="83"/>
      <c r="G82" s="84"/>
      <c r="H82" s="86">
        <v>0.9197860962566845</v>
      </c>
      <c r="I82" s="86">
        <v>0.89304812834224601</v>
      </c>
      <c r="J82" s="86">
        <v>0.79946524064171121</v>
      </c>
      <c r="K82" s="87">
        <v>344</v>
      </c>
      <c r="L82" s="87">
        <v>334</v>
      </c>
      <c r="M82" s="88">
        <v>299</v>
      </c>
      <c r="N82" s="46">
        <v>5</v>
      </c>
      <c r="O82" s="106"/>
      <c r="P82" s="106"/>
      <c r="Q82" s="164"/>
      <c r="R82" s="46">
        <v>5</v>
      </c>
      <c r="S82" s="106"/>
      <c r="T82" s="106"/>
      <c r="U82" s="107"/>
      <c r="V82" s="46" t="e">
        <f>D82*V63</f>
        <v>#REF!</v>
      </c>
      <c r="W82" s="106"/>
      <c r="X82" s="159"/>
      <c r="Y82" s="107"/>
    </row>
    <row r="83" spans="1:25" ht="24.75" x14ac:dyDescent="0.25">
      <c r="A83" s="165" t="s">
        <v>176</v>
      </c>
      <c r="B83" s="166" t="s">
        <v>138</v>
      </c>
      <c r="C83" s="151" t="s">
        <v>145</v>
      </c>
      <c r="D83" s="163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67"/>
      <c r="O83" s="168">
        <v>15</v>
      </c>
      <c r="P83" s="168">
        <v>15</v>
      </c>
      <c r="Q83" s="169">
        <v>30</v>
      </c>
      <c r="R83" s="170"/>
      <c r="S83" s="168">
        <v>15</v>
      </c>
      <c r="T83" s="168">
        <v>15</v>
      </c>
      <c r="U83" s="171">
        <v>30</v>
      </c>
      <c r="V83" s="172"/>
      <c r="W83" s="168" t="e">
        <f>E83*V63/2</f>
        <v>#REF!</v>
      </c>
      <c r="X83" s="168" t="e">
        <f>F83*V63/2</f>
        <v>#REF!</v>
      </c>
      <c r="Y83" s="171" t="e">
        <f>G83*V63/2</f>
        <v>#REF!</v>
      </c>
    </row>
    <row r="84" spans="1:25" ht="24.75" x14ac:dyDescent="0.25">
      <c r="A84" s="111" t="s">
        <v>177</v>
      </c>
      <c r="B84" s="112" t="s">
        <v>140</v>
      </c>
      <c r="C84" s="113" t="s">
        <v>145</v>
      </c>
      <c r="D84" s="37" t="e">
        <f>ROUND(#REF!*5.2%+#REF!/1,0)</f>
        <v>#REF!</v>
      </c>
      <c r="E84" s="83"/>
      <c r="F84" s="83"/>
      <c r="G84" s="84"/>
      <c r="H84" s="86">
        <v>0.93135011441647597</v>
      </c>
      <c r="I84" s="86">
        <v>0.92565055762081783</v>
      </c>
      <c r="J84" s="86">
        <v>0.92063492063492058</v>
      </c>
      <c r="K84" s="87">
        <v>407</v>
      </c>
      <c r="L84" s="87">
        <v>498</v>
      </c>
      <c r="M84" s="88">
        <v>870</v>
      </c>
      <c r="N84" s="38">
        <v>5</v>
      </c>
      <c r="O84" s="139"/>
      <c r="P84" s="89"/>
      <c r="Q84" s="90"/>
      <c r="R84" s="140">
        <v>5</v>
      </c>
      <c r="S84" s="89"/>
      <c r="T84" s="89"/>
      <c r="U84" s="91"/>
      <c r="V84" s="38" t="e">
        <f>D84*V63/2</f>
        <v>#REF!</v>
      </c>
      <c r="W84" s="89"/>
      <c r="X84" s="89"/>
      <c r="Y84" s="91"/>
    </row>
    <row r="85" spans="1:25" ht="24.75" x14ac:dyDescent="0.25">
      <c r="A85" s="111" t="s">
        <v>178</v>
      </c>
      <c r="B85" s="112" t="s">
        <v>142</v>
      </c>
      <c r="C85" s="113" t="s">
        <v>145</v>
      </c>
      <c r="D85" s="37" t="e">
        <f>ROUND(#REF!*5.2%+#REF!/1,0)</f>
        <v>#REF!</v>
      </c>
      <c r="E85" s="83"/>
      <c r="F85" s="83"/>
      <c r="G85" s="84"/>
      <c r="H85" s="86">
        <v>0.92871690427698572</v>
      </c>
      <c r="I85" s="86">
        <v>0.92398648648648651</v>
      </c>
      <c r="J85" s="86">
        <v>0.91991991991991995</v>
      </c>
      <c r="K85" s="87">
        <v>456</v>
      </c>
      <c r="L85" s="87">
        <v>547</v>
      </c>
      <c r="M85" s="88">
        <v>919</v>
      </c>
      <c r="N85" s="38" t="e">
        <f>D85*N63/2</f>
        <v>#REF!</v>
      </c>
      <c r="O85" s="139"/>
      <c r="P85" s="89"/>
      <c r="Q85" s="90"/>
      <c r="R85" s="140" t="e">
        <f>D85*R63/2</f>
        <v>#REF!</v>
      </c>
      <c r="S85" s="89"/>
      <c r="T85" s="89"/>
      <c r="U85" s="91"/>
      <c r="V85" s="38" t="e">
        <f>D85*V63/2</f>
        <v>#REF!</v>
      </c>
      <c r="W85" s="89"/>
      <c r="X85" s="89"/>
      <c r="Y85" s="91"/>
    </row>
    <row r="86" spans="1:25" ht="25.5" thickBot="1" x14ac:dyDescent="0.3">
      <c r="A86" s="43" t="s">
        <v>179</v>
      </c>
      <c r="B86" s="44" t="s">
        <v>180</v>
      </c>
      <c r="C86" s="116" t="s">
        <v>145</v>
      </c>
      <c r="D86" s="79" t="e">
        <f>ROUND(#REF!*5.2%+#REF!/1,0)</f>
        <v>#REF!</v>
      </c>
      <c r="E86" s="83"/>
      <c r="F86" s="83"/>
      <c r="G86" s="84"/>
      <c r="H86" s="86">
        <v>0.92700729927007297</v>
      </c>
      <c r="I86" s="86">
        <v>0.921875</v>
      </c>
      <c r="J86" s="86">
        <v>0.91838955386289445</v>
      </c>
      <c r="K86" s="87">
        <v>381</v>
      </c>
      <c r="L86" s="87">
        <v>472</v>
      </c>
      <c r="M86" s="88">
        <v>844</v>
      </c>
      <c r="N86" s="95">
        <v>5</v>
      </c>
      <c r="O86" s="142"/>
      <c r="P86" s="96"/>
      <c r="Q86" s="97"/>
      <c r="R86" s="46">
        <v>5</v>
      </c>
      <c r="S86" s="173"/>
      <c r="T86" s="174"/>
      <c r="U86" s="175"/>
      <c r="V86" s="46" t="e">
        <f>D86*V63/2</f>
        <v>#REF!</v>
      </c>
      <c r="W86" s="106"/>
      <c r="X86" s="106"/>
      <c r="Y86" s="107"/>
    </row>
    <row r="87" spans="1:25" ht="24.75" x14ac:dyDescent="0.25">
      <c r="A87" s="165" t="s">
        <v>181</v>
      </c>
      <c r="B87" s="166" t="s">
        <v>157</v>
      </c>
      <c r="C87" s="151" t="s">
        <v>145</v>
      </c>
      <c r="D87" s="163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3">
        <v>10</v>
      </c>
      <c r="P87" s="103">
        <v>10</v>
      </c>
      <c r="Q87" s="138">
        <v>10</v>
      </c>
      <c r="R87" s="172"/>
      <c r="S87" s="168">
        <v>10</v>
      </c>
      <c r="T87" s="168">
        <v>10</v>
      </c>
      <c r="U87" s="169">
        <v>10</v>
      </c>
      <c r="V87" s="58"/>
      <c r="W87" s="103">
        <v>66.899999999999991</v>
      </c>
      <c r="X87" s="103">
        <v>66.899999999999991</v>
      </c>
      <c r="Y87" s="82">
        <v>66.899999999999991</v>
      </c>
    </row>
    <row r="88" spans="1:25" ht="24.75" x14ac:dyDescent="0.25">
      <c r="A88" s="111" t="s">
        <v>182</v>
      </c>
      <c r="B88" s="112" t="s">
        <v>159</v>
      </c>
      <c r="C88" s="113" t="s">
        <v>145</v>
      </c>
      <c r="D88" s="37" t="e">
        <f>ROUND(#REF!*5.2%+#REF!/1,0)</f>
        <v>#REF!</v>
      </c>
      <c r="E88" s="83"/>
      <c r="F88" s="83"/>
      <c r="G88" s="84"/>
      <c r="H88" s="86">
        <v>0.87234042553191493</v>
      </c>
      <c r="I88" s="86">
        <v>0.82978723404255317</v>
      </c>
      <c r="J88" s="86">
        <v>0.68085106382978722</v>
      </c>
      <c r="K88" s="87">
        <v>205</v>
      </c>
      <c r="L88" s="87">
        <v>195</v>
      </c>
      <c r="M88" s="88">
        <v>160</v>
      </c>
      <c r="N88" s="140">
        <v>5</v>
      </c>
      <c r="O88" s="89"/>
      <c r="P88" s="89"/>
      <c r="Q88" s="90"/>
      <c r="R88" s="140">
        <v>5</v>
      </c>
      <c r="S88" s="89"/>
      <c r="T88" s="89"/>
      <c r="U88" s="90"/>
      <c r="V88" s="38">
        <v>7.1999999999999993</v>
      </c>
      <c r="W88" s="89"/>
      <c r="X88" s="89"/>
      <c r="Y88" s="91"/>
    </row>
    <row r="89" spans="1:25" ht="24.75" x14ac:dyDescent="0.25">
      <c r="A89" s="111" t="s">
        <v>183</v>
      </c>
      <c r="B89" s="112" t="s">
        <v>161</v>
      </c>
      <c r="C89" s="113" t="s">
        <v>145</v>
      </c>
      <c r="D89" s="37" t="e">
        <f>ROUND(#REF!*5.2%+#REF!/1,0)</f>
        <v>#REF!</v>
      </c>
      <c r="E89" s="83"/>
      <c r="F89" s="83"/>
      <c r="G89" s="84"/>
      <c r="H89" s="86">
        <v>0.86842105263157898</v>
      </c>
      <c r="I89" s="86">
        <v>0.83082706766917291</v>
      </c>
      <c r="J89" s="86">
        <v>0.6992481203007519</v>
      </c>
      <c r="K89" s="87">
        <v>231</v>
      </c>
      <c r="L89" s="87">
        <v>221</v>
      </c>
      <c r="M89" s="88">
        <v>186</v>
      </c>
      <c r="N89" s="140">
        <v>5</v>
      </c>
      <c r="O89" s="89"/>
      <c r="P89" s="89"/>
      <c r="Q89" s="90"/>
      <c r="R89" s="140">
        <v>5</v>
      </c>
      <c r="S89" s="89"/>
      <c r="T89" s="89"/>
      <c r="U89" s="90"/>
      <c r="V89" s="38">
        <v>17.099999999999998</v>
      </c>
      <c r="W89" s="89"/>
      <c r="X89" s="89"/>
      <c r="Y89" s="91"/>
    </row>
    <row r="90" spans="1:25" ht="25.5" thickBot="1" x14ac:dyDescent="0.3">
      <c r="A90" s="114" t="s">
        <v>184</v>
      </c>
      <c r="B90" s="115" t="s">
        <v>163</v>
      </c>
      <c r="C90" s="116" t="s">
        <v>145</v>
      </c>
      <c r="D90" s="79" t="e">
        <f>ROUND(#REF!*5.2%+#REF!/1,0)</f>
        <v>#REF!</v>
      </c>
      <c r="E90" s="83"/>
      <c r="F90" s="83"/>
      <c r="G90" s="84"/>
      <c r="H90" s="86">
        <v>0.86956521739130432</v>
      </c>
      <c r="I90" s="86">
        <v>0.82608695652173914</v>
      </c>
      <c r="J90" s="86">
        <v>0.67391304347826086</v>
      </c>
      <c r="K90" s="87">
        <v>200</v>
      </c>
      <c r="L90" s="87">
        <v>190</v>
      </c>
      <c r="M90" s="88">
        <v>155</v>
      </c>
      <c r="N90" s="46">
        <v>5</v>
      </c>
      <c r="O90" s="106"/>
      <c r="P90" s="106"/>
      <c r="Q90" s="164"/>
      <c r="R90" s="46">
        <v>5</v>
      </c>
      <c r="S90" s="106"/>
      <c r="T90" s="106"/>
      <c r="U90" s="164"/>
      <c r="V90" s="46">
        <v>5.7</v>
      </c>
      <c r="W90" s="106"/>
      <c r="X90" s="106"/>
      <c r="Y90" s="107"/>
    </row>
    <row r="91" spans="1:25" ht="15.75" thickBot="1" x14ac:dyDescent="0.3">
      <c r="A91" s="51" t="s">
        <v>185</v>
      </c>
      <c r="B91" s="522" t="s">
        <v>186</v>
      </c>
      <c r="C91" s="432"/>
      <c r="D91" s="432"/>
      <c r="E91" s="432"/>
      <c r="F91" s="432"/>
      <c r="G91" s="433"/>
      <c r="N91" s="523"/>
      <c r="O91" s="524"/>
      <c r="P91" s="524"/>
      <c r="Q91" s="524"/>
      <c r="R91" s="524"/>
      <c r="S91" s="524"/>
      <c r="T91" s="524"/>
      <c r="U91" s="524"/>
      <c r="V91" s="524"/>
      <c r="W91" s="524"/>
      <c r="X91" s="524"/>
      <c r="Y91" s="525"/>
    </row>
    <row r="92" spans="1:25" ht="15.75" thickBot="1" x14ac:dyDescent="0.3">
      <c r="A92" s="176" t="s">
        <v>187</v>
      </c>
      <c r="B92" s="177" t="s">
        <v>188</v>
      </c>
      <c r="C92" s="178" t="s">
        <v>57</v>
      </c>
      <c r="D92" s="178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526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527"/>
    </row>
    <row r="93" spans="1:25" ht="15.75" thickBot="1" x14ac:dyDescent="0.3">
      <c r="A93" s="179" t="s">
        <v>189</v>
      </c>
      <c r="B93" s="180" t="s">
        <v>190</v>
      </c>
      <c r="C93" s="181" t="s">
        <v>191</v>
      </c>
      <c r="D93" s="181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528"/>
      <c r="O93" s="491"/>
      <c r="P93" s="491"/>
      <c r="Q93" s="491"/>
      <c r="R93" s="491"/>
      <c r="S93" s="491"/>
      <c r="T93" s="491"/>
      <c r="U93" s="491"/>
      <c r="V93" s="491"/>
      <c r="W93" s="491"/>
      <c r="X93" s="491"/>
      <c r="Y93" s="529"/>
    </row>
    <row r="94" spans="1:25" ht="15.75" thickBot="1" x14ac:dyDescent="0.3">
      <c r="A94" s="51" t="s">
        <v>192</v>
      </c>
      <c r="B94" s="425" t="s">
        <v>193</v>
      </c>
      <c r="C94" s="432"/>
      <c r="D94" s="432"/>
      <c r="E94" s="432"/>
      <c r="F94" s="432"/>
      <c r="G94" s="433"/>
      <c r="N94" s="510">
        <v>0.1</v>
      </c>
      <c r="O94" s="511"/>
      <c r="P94" s="511"/>
      <c r="Q94" s="512"/>
      <c r="R94" s="510">
        <v>0.2</v>
      </c>
      <c r="S94" s="511"/>
      <c r="T94" s="511"/>
      <c r="U94" s="512"/>
      <c r="V94" s="510">
        <v>0.3</v>
      </c>
      <c r="W94" s="511"/>
      <c r="X94" s="511"/>
      <c r="Y94" s="512"/>
    </row>
    <row r="95" spans="1:25" ht="24.75" x14ac:dyDescent="0.25">
      <c r="A95" s="182" t="s">
        <v>194</v>
      </c>
      <c r="B95" s="183" t="s">
        <v>195</v>
      </c>
      <c r="C95" s="184" t="s">
        <v>196</v>
      </c>
      <c r="D95" s="102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27">
        <v>5</v>
      </c>
      <c r="P95" s="327">
        <v>5</v>
      </c>
      <c r="Q95" s="327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36" t="s">
        <v>200</v>
      </c>
      <c r="E96" s="162"/>
      <c r="F96" s="162"/>
      <c r="G96" s="185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1" t="s">
        <v>201</v>
      </c>
      <c r="B97" s="186" t="s">
        <v>202</v>
      </c>
      <c r="C97" s="36" t="s">
        <v>199</v>
      </c>
      <c r="D97" s="36" t="s">
        <v>200</v>
      </c>
      <c r="E97" s="187"/>
      <c r="F97" s="187"/>
      <c r="G97" s="185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1" t="s">
        <v>203</v>
      </c>
      <c r="B98" s="186" t="s">
        <v>204</v>
      </c>
      <c r="C98" s="36" t="s">
        <v>199</v>
      </c>
      <c r="D98" s="36" t="s">
        <v>200</v>
      </c>
      <c r="E98" s="162"/>
      <c r="F98" s="162"/>
      <c r="G98" s="185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188" t="s">
        <v>206</v>
      </c>
      <c r="B99" s="186" t="s">
        <v>207</v>
      </c>
      <c r="C99" s="36" t="s">
        <v>199</v>
      </c>
      <c r="D99" s="36" t="s">
        <v>200</v>
      </c>
      <c r="E99" s="162"/>
      <c r="F99" s="162"/>
      <c r="G99" s="185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188" t="s">
        <v>208</v>
      </c>
      <c r="B100" s="186" t="s">
        <v>209</v>
      </c>
      <c r="C100" s="36" t="s">
        <v>199</v>
      </c>
      <c r="D100" s="36" t="s">
        <v>200</v>
      </c>
      <c r="E100" s="162"/>
      <c r="F100" s="162"/>
      <c r="G100" s="185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11" t="s">
        <v>210</v>
      </c>
      <c r="B101" s="186" t="s">
        <v>211</v>
      </c>
      <c r="C101" s="36" t="s">
        <v>199</v>
      </c>
      <c r="D101" s="36" t="s">
        <v>200</v>
      </c>
      <c r="E101" s="162"/>
      <c r="F101" s="162"/>
      <c r="G101" s="185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189" t="s">
        <v>212</v>
      </c>
      <c r="B102" s="186" t="s">
        <v>213</v>
      </c>
      <c r="C102" s="36" t="s">
        <v>199</v>
      </c>
      <c r="D102" s="113" t="s">
        <v>200</v>
      </c>
      <c r="E102" s="162"/>
      <c r="F102" s="162"/>
      <c r="G102" s="185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190" t="s">
        <v>214</v>
      </c>
      <c r="B103" s="191" t="s">
        <v>215</v>
      </c>
      <c r="C103" s="184" t="s">
        <v>199</v>
      </c>
      <c r="D103" s="184" t="s">
        <v>200</v>
      </c>
      <c r="E103" s="162"/>
      <c r="F103" s="162"/>
      <c r="G103" s="185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11" t="s">
        <v>216</v>
      </c>
      <c r="B104" s="192" t="s">
        <v>217</v>
      </c>
      <c r="C104" s="36" t="s">
        <v>199</v>
      </c>
      <c r="D104" s="36" t="s">
        <v>200</v>
      </c>
      <c r="E104" s="162"/>
      <c r="F104" s="162"/>
      <c r="G104" s="185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193" t="s">
        <v>218</v>
      </c>
      <c r="B105" s="194" t="s">
        <v>219</v>
      </c>
      <c r="C105" s="36" t="s">
        <v>199</v>
      </c>
      <c r="D105" s="36" t="s">
        <v>200</v>
      </c>
      <c r="E105" s="162"/>
      <c r="F105" s="162"/>
      <c r="G105" s="185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195" t="s">
        <v>220</v>
      </c>
      <c r="B106" s="196" t="s">
        <v>221</v>
      </c>
      <c r="C106" s="45" t="s">
        <v>199</v>
      </c>
      <c r="D106" s="116" t="s">
        <v>200</v>
      </c>
      <c r="E106" s="197"/>
      <c r="F106" s="197"/>
      <c r="G106" s="198"/>
      <c r="N106" s="127"/>
      <c r="O106" s="128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:25" ht="15.75" thickBot="1" x14ac:dyDescent="0.3">
      <c r="A107" s="51" t="s">
        <v>222</v>
      </c>
      <c r="B107" s="439" t="s">
        <v>223</v>
      </c>
      <c r="C107" s="440"/>
      <c r="D107" s="432"/>
      <c r="E107" s="432"/>
      <c r="F107" s="432"/>
      <c r="G107" s="433"/>
      <c r="N107" s="516"/>
      <c r="O107" s="517"/>
      <c r="P107" s="517"/>
      <c r="Q107" s="518"/>
      <c r="R107" s="510">
        <v>0.2</v>
      </c>
      <c r="S107" s="511"/>
      <c r="T107" s="511"/>
      <c r="U107" s="512"/>
      <c r="V107" s="510">
        <v>0.3</v>
      </c>
      <c r="W107" s="511"/>
      <c r="X107" s="511"/>
      <c r="Y107" s="512"/>
    </row>
    <row r="108" spans="1:25" x14ac:dyDescent="0.25">
      <c r="A108" s="25" t="s">
        <v>224</v>
      </c>
      <c r="B108" s="101" t="s">
        <v>225</v>
      </c>
      <c r="C108" s="102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499" t="s">
        <v>23</v>
      </c>
      <c r="O108" s="500"/>
      <c r="P108" s="500"/>
      <c r="Q108" s="501"/>
      <c r="R108" s="81"/>
      <c r="S108" s="103">
        <v>5</v>
      </c>
      <c r="T108" s="103">
        <v>5</v>
      </c>
      <c r="U108" s="31">
        <v>5</v>
      </c>
      <c r="V108" s="81"/>
      <c r="W108" s="103">
        <v>8</v>
      </c>
      <c r="X108" s="103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3"/>
      <c r="F109" s="83"/>
      <c r="G109" s="84"/>
      <c r="N109" s="502"/>
      <c r="O109" s="503"/>
      <c r="P109" s="503"/>
      <c r="Q109" s="504"/>
      <c r="R109" s="133">
        <v>10</v>
      </c>
      <c r="S109" s="89"/>
      <c r="T109" s="89"/>
      <c r="U109" s="199"/>
      <c r="V109" s="133">
        <v>13</v>
      </c>
      <c r="W109" s="134"/>
      <c r="X109" s="134"/>
      <c r="Y109" s="199"/>
    </row>
    <row r="110" spans="1:25" ht="24.75" x14ac:dyDescent="0.25">
      <c r="A110" s="111" t="s">
        <v>228</v>
      </c>
      <c r="B110" s="112" t="s">
        <v>229</v>
      </c>
      <c r="C110" s="36" t="s">
        <v>22</v>
      </c>
      <c r="D110" s="37" t="e">
        <f>ROUND(#REF!*5.2%+#REF!/1,0)</f>
        <v>#REF!</v>
      </c>
      <c r="E110" s="83"/>
      <c r="F110" s="83"/>
      <c r="G110" s="84"/>
      <c r="N110" s="502"/>
      <c r="O110" s="503"/>
      <c r="P110" s="503"/>
      <c r="Q110" s="504"/>
      <c r="R110" s="38" t="e">
        <f>D110*R107</f>
        <v>#REF!</v>
      </c>
      <c r="S110" s="89"/>
      <c r="T110" s="89"/>
      <c r="U110" s="91"/>
      <c r="V110" s="38" t="e">
        <f>D110*V107</f>
        <v>#REF!</v>
      </c>
      <c r="W110" s="134"/>
      <c r="X110" s="134"/>
      <c r="Y110" s="199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3"/>
      <c r="F111" s="83"/>
      <c r="G111" s="84"/>
      <c r="N111" s="502"/>
      <c r="O111" s="503"/>
      <c r="P111" s="503"/>
      <c r="Q111" s="504"/>
      <c r="R111" s="132">
        <v>5</v>
      </c>
      <c r="S111" s="106"/>
      <c r="T111" s="106"/>
      <c r="U111" s="105"/>
      <c r="V111" s="46">
        <v>11</v>
      </c>
      <c r="W111" s="104"/>
      <c r="X111" s="104"/>
      <c r="Y111" s="105"/>
    </row>
    <row r="112" spans="1:25" x14ac:dyDescent="0.25">
      <c r="A112" s="100" t="s">
        <v>232</v>
      </c>
      <c r="B112" s="101" t="s">
        <v>233</v>
      </c>
      <c r="C112" s="102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502"/>
      <c r="O112" s="503"/>
      <c r="P112" s="503"/>
      <c r="Q112" s="504"/>
      <c r="R112" s="81"/>
      <c r="S112" s="103">
        <v>15</v>
      </c>
      <c r="T112" s="103">
        <v>15</v>
      </c>
      <c r="U112" s="82" t="e">
        <f>G112*R107</f>
        <v>#REF!</v>
      </c>
      <c r="V112" s="81"/>
      <c r="W112" s="103">
        <v>26</v>
      </c>
      <c r="X112" s="103">
        <v>26</v>
      </c>
      <c r="Y112" s="82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3"/>
      <c r="F113" s="83"/>
      <c r="G113" s="84"/>
      <c r="N113" s="502"/>
      <c r="O113" s="503"/>
      <c r="P113" s="503"/>
      <c r="Q113" s="504"/>
      <c r="R113" s="38" t="e">
        <f>D113*R107</f>
        <v>#REF!</v>
      </c>
      <c r="S113" s="89"/>
      <c r="T113" s="89"/>
      <c r="U113" s="91"/>
      <c r="V113" s="38">
        <v>29</v>
      </c>
      <c r="W113" s="134"/>
      <c r="X113" s="134"/>
      <c r="Y113" s="199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3"/>
      <c r="F114" s="83"/>
      <c r="G114" s="84"/>
      <c r="N114" s="502"/>
      <c r="O114" s="503"/>
      <c r="P114" s="503"/>
      <c r="Q114" s="504"/>
      <c r="R114" s="38">
        <v>30</v>
      </c>
      <c r="S114" s="89"/>
      <c r="T114" s="134"/>
      <c r="U114" s="91"/>
      <c r="V114" s="38">
        <v>47</v>
      </c>
      <c r="W114" s="134"/>
      <c r="X114" s="134"/>
      <c r="Y114" s="199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3"/>
      <c r="F115" s="83"/>
      <c r="G115" s="84"/>
      <c r="N115" s="502"/>
      <c r="O115" s="503"/>
      <c r="P115" s="503"/>
      <c r="Q115" s="504"/>
      <c r="R115" s="132">
        <v>15</v>
      </c>
      <c r="S115" s="106"/>
      <c r="T115" s="106"/>
      <c r="U115" s="107"/>
      <c r="V115" s="46">
        <v>24</v>
      </c>
      <c r="W115" s="104"/>
      <c r="X115" s="104"/>
      <c r="Y115" s="105"/>
    </row>
    <row r="116" spans="1:25" x14ac:dyDescent="0.25">
      <c r="A116" s="100" t="s">
        <v>240</v>
      </c>
      <c r="B116" s="101" t="s">
        <v>241</v>
      </c>
      <c r="C116" s="102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502"/>
      <c r="O116" s="503"/>
      <c r="P116" s="503"/>
      <c r="Q116" s="504"/>
      <c r="R116" s="81"/>
      <c r="S116" s="103">
        <v>105</v>
      </c>
      <c r="T116" s="103">
        <v>105</v>
      </c>
      <c r="U116" s="82">
        <v>125</v>
      </c>
      <c r="V116" s="81"/>
      <c r="W116" s="103" t="e">
        <f>E116*V107</f>
        <v>#REF!</v>
      </c>
      <c r="X116" s="103" t="e">
        <f>F116*V107</f>
        <v>#REF!</v>
      </c>
      <c r="Y116" s="82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3"/>
      <c r="F117" s="83"/>
      <c r="G117" s="84"/>
      <c r="N117" s="502"/>
      <c r="O117" s="503"/>
      <c r="P117" s="503"/>
      <c r="Q117" s="504"/>
      <c r="R117" s="38">
        <v>120</v>
      </c>
      <c r="S117" s="89"/>
      <c r="T117" s="134"/>
      <c r="U117" s="91"/>
      <c r="V117" s="38" t="e">
        <f>D117*V107</f>
        <v>#REF!</v>
      </c>
      <c r="W117" s="89"/>
      <c r="X117" s="134"/>
      <c r="Y117" s="91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3"/>
      <c r="F118" s="83"/>
      <c r="G118" s="84"/>
      <c r="N118" s="502"/>
      <c r="O118" s="503"/>
      <c r="P118" s="503"/>
      <c r="Q118" s="504"/>
      <c r="R118" s="46">
        <v>205</v>
      </c>
      <c r="S118" s="106"/>
      <c r="T118" s="104"/>
      <c r="U118" s="107"/>
      <c r="V118" s="46" t="e">
        <f>D118*V107</f>
        <v>#REF!</v>
      </c>
      <c r="W118" s="106"/>
      <c r="X118" s="104"/>
      <c r="Y118" s="107"/>
    </row>
    <row r="119" spans="1:25" x14ac:dyDescent="0.25">
      <c r="A119" s="100" t="s">
        <v>246</v>
      </c>
      <c r="B119" s="101" t="s">
        <v>247</v>
      </c>
      <c r="C119" s="102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502"/>
      <c r="O119" s="503"/>
      <c r="P119" s="503"/>
      <c r="Q119" s="504"/>
      <c r="R119" s="81"/>
      <c r="S119" s="103">
        <v>420</v>
      </c>
      <c r="T119" s="103">
        <v>420</v>
      </c>
      <c r="U119" s="82">
        <v>480</v>
      </c>
      <c r="V119" s="81"/>
      <c r="W119" s="103" t="e">
        <f>E119*V107</f>
        <v>#REF!</v>
      </c>
      <c r="X119" s="103" t="e">
        <f>F119*V107</f>
        <v>#REF!</v>
      </c>
      <c r="Y119" s="82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3"/>
      <c r="F120" s="83"/>
      <c r="G120" s="84"/>
      <c r="N120" s="502"/>
      <c r="O120" s="503"/>
      <c r="P120" s="503"/>
      <c r="Q120" s="504"/>
      <c r="R120" s="38">
        <v>365</v>
      </c>
      <c r="S120" s="89"/>
      <c r="T120" s="134"/>
      <c r="U120" s="91"/>
      <c r="V120" s="38" t="e">
        <f>D120*V107</f>
        <v>#REF!</v>
      </c>
      <c r="W120" s="89"/>
      <c r="X120" s="89"/>
      <c r="Y120" s="91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3"/>
      <c r="F121" s="83"/>
      <c r="G121" s="84"/>
      <c r="N121" s="502"/>
      <c r="O121" s="503"/>
      <c r="P121" s="503"/>
      <c r="Q121" s="504"/>
      <c r="R121" s="46">
        <v>745</v>
      </c>
      <c r="S121" s="106"/>
      <c r="T121" s="104"/>
      <c r="U121" s="107"/>
      <c r="V121" s="46" t="e">
        <f>D121*V107</f>
        <v>#REF!</v>
      </c>
      <c r="W121" s="106"/>
      <c r="X121" s="106"/>
      <c r="Y121" s="107"/>
    </row>
    <row r="122" spans="1:25" x14ac:dyDescent="0.25">
      <c r="A122" s="100" t="s">
        <v>252</v>
      </c>
      <c r="B122" s="101" t="s">
        <v>253</v>
      </c>
      <c r="C122" s="102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502"/>
      <c r="O122" s="503"/>
      <c r="P122" s="503"/>
      <c r="Q122" s="504"/>
      <c r="R122" s="81"/>
      <c r="S122" s="103" t="e">
        <f>E122*R107</f>
        <v>#REF!</v>
      </c>
      <c r="T122" s="103" t="e">
        <f>F122*R107</f>
        <v>#REF!</v>
      </c>
      <c r="U122" s="82">
        <v>1620</v>
      </c>
      <c r="V122" s="81"/>
      <c r="W122" s="103" t="e">
        <f>E122*V107</f>
        <v>#REF!</v>
      </c>
      <c r="X122" s="103" t="e">
        <f>F122*V107</f>
        <v>#REF!</v>
      </c>
      <c r="Y122" s="82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3"/>
      <c r="F123" s="83"/>
      <c r="G123" s="84"/>
      <c r="N123" s="502"/>
      <c r="O123" s="503"/>
      <c r="P123" s="503"/>
      <c r="Q123" s="504"/>
      <c r="R123" s="133">
        <v>1225</v>
      </c>
      <c r="S123" s="89"/>
      <c r="T123" s="89"/>
      <c r="U123" s="91"/>
      <c r="V123" s="38" t="e">
        <f>D123*V107</f>
        <v>#REF!</v>
      </c>
      <c r="W123" s="89"/>
      <c r="X123" s="89"/>
      <c r="Y123" s="91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3"/>
      <c r="F124" s="83"/>
      <c r="G124" s="84"/>
      <c r="N124" s="505"/>
      <c r="O124" s="506"/>
      <c r="P124" s="506"/>
      <c r="Q124" s="507"/>
      <c r="R124" s="46">
        <v>2510</v>
      </c>
      <c r="S124" s="106"/>
      <c r="T124" s="106"/>
      <c r="U124" s="107"/>
      <c r="V124" s="46" t="e">
        <f>D124*V107</f>
        <v>#REF!</v>
      </c>
      <c r="W124" s="106"/>
      <c r="X124" s="106"/>
      <c r="Y124" s="107"/>
    </row>
    <row r="125" spans="1:25" s="4" customFormat="1" ht="15.75" thickBot="1" x14ac:dyDescent="0.3">
      <c r="A125" s="200">
        <v>10</v>
      </c>
      <c r="B125" s="201" t="s">
        <v>258</v>
      </c>
      <c r="C125" s="231"/>
      <c r="D125" s="231"/>
      <c r="E125" s="441" t="s">
        <v>259</v>
      </c>
      <c r="F125" s="441"/>
      <c r="G125" s="442"/>
      <c r="N125" s="510">
        <v>0.2</v>
      </c>
      <c r="O125" s="511"/>
      <c r="P125" s="511"/>
      <c r="Q125" s="512"/>
      <c r="R125" s="510">
        <v>0.2</v>
      </c>
      <c r="S125" s="511"/>
      <c r="T125" s="511"/>
      <c r="U125" s="512"/>
      <c r="V125" s="510">
        <v>0.3</v>
      </c>
      <c r="W125" s="511"/>
      <c r="X125" s="511"/>
      <c r="Y125" s="512"/>
    </row>
    <row r="126" spans="1:25" ht="24.75" x14ac:dyDescent="0.25">
      <c r="A126" s="202">
        <v>1010</v>
      </c>
      <c r="B126" s="101" t="s">
        <v>260</v>
      </c>
      <c r="C126" s="102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37">
        <v>20</v>
      </c>
      <c r="P126" s="103">
        <v>20</v>
      </c>
      <c r="Q126" s="82">
        <v>25</v>
      </c>
      <c r="R126" s="58"/>
      <c r="S126" s="103">
        <v>20</v>
      </c>
      <c r="T126" s="103">
        <v>20</v>
      </c>
      <c r="U126" s="82">
        <v>25</v>
      </c>
      <c r="V126" s="81"/>
      <c r="W126" s="103" t="e">
        <f>E126*V125</f>
        <v>#REF!</v>
      </c>
      <c r="X126" s="103" t="e">
        <f>F126*V125</f>
        <v>#REF!</v>
      </c>
      <c r="Y126" s="82" t="e">
        <f>G126*V125</f>
        <v>#REF!</v>
      </c>
    </row>
    <row r="127" spans="1:25" ht="24.75" x14ac:dyDescent="0.25">
      <c r="A127" s="203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3"/>
      <c r="F127" s="83"/>
      <c r="G127" s="84"/>
      <c r="H127" s="86">
        <v>0.8936170212765957</v>
      </c>
      <c r="I127" s="86">
        <v>0.8936170212765957</v>
      </c>
      <c r="J127" s="86">
        <v>0.87864077669902918</v>
      </c>
      <c r="K127" s="87">
        <v>168</v>
      </c>
      <c r="L127" s="87">
        <v>168</v>
      </c>
      <c r="M127" s="88">
        <v>181</v>
      </c>
      <c r="N127" s="38">
        <v>20</v>
      </c>
      <c r="O127" s="139"/>
      <c r="P127" s="89"/>
      <c r="Q127" s="91"/>
      <c r="R127" s="38">
        <v>20</v>
      </c>
      <c r="S127" s="89"/>
      <c r="T127" s="89"/>
      <c r="U127" s="91"/>
      <c r="V127" s="38" t="e">
        <f>D127*V125</f>
        <v>#REF!</v>
      </c>
      <c r="W127" s="89"/>
      <c r="X127" s="89"/>
      <c r="Y127" s="91"/>
    </row>
    <row r="128" spans="1:25" ht="24.75" x14ac:dyDescent="0.25">
      <c r="A128" s="203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3"/>
      <c r="F128" s="83"/>
      <c r="G128" s="84"/>
      <c r="H128" s="86">
        <v>0.88993710691823902</v>
      </c>
      <c r="I128" s="86">
        <v>0.88993710691823902</v>
      </c>
      <c r="J128" s="86">
        <v>0.88095238095238093</v>
      </c>
      <c r="K128" s="87">
        <v>298</v>
      </c>
      <c r="L128" s="87">
        <v>298</v>
      </c>
      <c r="M128" s="88">
        <v>311</v>
      </c>
      <c r="N128" s="38">
        <v>50</v>
      </c>
      <c r="O128" s="139"/>
      <c r="P128" s="89"/>
      <c r="Q128" s="91"/>
      <c r="R128" s="38">
        <v>50</v>
      </c>
      <c r="S128" s="89"/>
      <c r="T128" s="89"/>
      <c r="U128" s="91"/>
      <c r="V128" s="38" t="e">
        <f>D128*V125</f>
        <v>#REF!</v>
      </c>
      <c r="W128" s="89"/>
      <c r="X128" s="89"/>
      <c r="Y128" s="91"/>
    </row>
    <row r="129" spans="1:25" ht="24.75" x14ac:dyDescent="0.25">
      <c r="A129" s="203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3"/>
      <c r="F129" s="83"/>
      <c r="G129" s="84"/>
      <c r="H129" s="86">
        <v>0.89726027397260277</v>
      </c>
      <c r="I129" s="86">
        <v>0.89726027397260277</v>
      </c>
      <c r="J129" s="86">
        <v>0.87804878048780488</v>
      </c>
      <c r="K129" s="87">
        <v>131</v>
      </c>
      <c r="L129" s="87">
        <v>131</v>
      </c>
      <c r="M129" s="88">
        <v>144</v>
      </c>
      <c r="N129" s="38">
        <v>10</v>
      </c>
      <c r="O129" s="139"/>
      <c r="P129" s="89"/>
      <c r="Q129" s="91"/>
      <c r="R129" s="38">
        <v>10</v>
      </c>
      <c r="S129" s="89"/>
      <c r="T129" s="89"/>
      <c r="U129" s="91"/>
      <c r="V129" s="38" t="e">
        <f>D129*V125</f>
        <v>#REF!</v>
      </c>
      <c r="W129" s="89"/>
      <c r="X129" s="89"/>
      <c r="Y129" s="91"/>
    </row>
    <row r="130" spans="1:25" ht="25.5" thickBot="1" x14ac:dyDescent="0.3">
      <c r="A130" s="204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3"/>
      <c r="F130" s="83"/>
      <c r="G130" s="84"/>
      <c r="H130" s="86">
        <v>0.89864864864864868</v>
      </c>
      <c r="I130" s="86">
        <v>0.89864864864864868</v>
      </c>
      <c r="J130" s="86">
        <v>0.87951807228915657</v>
      </c>
      <c r="K130" s="87">
        <v>133</v>
      </c>
      <c r="L130" s="87">
        <v>133</v>
      </c>
      <c r="M130" s="88">
        <v>146</v>
      </c>
      <c r="N130" s="46">
        <v>10</v>
      </c>
      <c r="O130" s="159"/>
      <c r="P130" s="106"/>
      <c r="Q130" s="107"/>
      <c r="R130" s="46">
        <v>10</v>
      </c>
      <c r="S130" s="106"/>
      <c r="T130" s="106"/>
      <c r="U130" s="107"/>
      <c r="V130" s="46" t="e">
        <f>D130*V125</f>
        <v>#REF!</v>
      </c>
      <c r="W130" s="106"/>
      <c r="X130" s="106"/>
      <c r="Y130" s="107"/>
    </row>
    <row r="131" spans="1:25" ht="24.75" x14ac:dyDescent="0.25">
      <c r="A131" s="205">
        <v>1020</v>
      </c>
      <c r="B131" s="101" t="s">
        <v>266</v>
      </c>
      <c r="C131" s="102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1"/>
      <c r="O131" s="156">
        <v>40</v>
      </c>
      <c r="P131" s="30">
        <v>40</v>
      </c>
      <c r="Q131" s="82" t="e">
        <f>G131*N125</f>
        <v>#REF!</v>
      </c>
      <c r="R131" s="81"/>
      <c r="S131" s="30">
        <v>40</v>
      </c>
      <c r="T131" s="30">
        <v>40</v>
      </c>
      <c r="U131" s="82" t="e">
        <f>G131*R125</f>
        <v>#REF!</v>
      </c>
      <c r="V131" s="81"/>
      <c r="W131" s="103" t="e">
        <f>E131*V125</f>
        <v>#REF!</v>
      </c>
      <c r="X131" s="103" t="e">
        <f>F131*V125</f>
        <v>#REF!</v>
      </c>
      <c r="Y131" s="82" t="e">
        <f>G131*V125</f>
        <v>#REF!</v>
      </c>
    </row>
    <row r="132" spans="1:25" ht="24.75" x14ac:dyDescent="0.25">
      <c r="A132" s="203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3"/>
      <c r="F132" s="83"/>
      <c r="G132" s="84"/>
      <c r="H132" s="86">
        <v>0.93939393939393945</v>
      </c>
      <c r="I132" s="86">
        <v>0.93939393939393945</v>
      </c>
      <c r="J132" s="86">
        <v>0.93169398907103829</v>
      </c>
      <c r="K132" s="87">
        <v>310</v>
      </c>
      <c r="L132" s="87">
        <v>310</v>
      </c>
      <c r="M132" s="88">
        <v>341</v>
      </c>
      <c r="N132" s="38">
        <v>30</v>
      </c>
      <c r="O132" s="139"/>
      <c r="P132" s="89"/>
      <c r="Q132" s="91"/>
      <c r="R132" s="38">
        <v>30</v>
      </c>
      <c r="S132" s="89"/>
      <c r="T132" s="89"/>
      <c r="U132" s="91"/>
      <c r="V132" s="38" t="e">
        <f>D132*V125</f>
        <v>#REF!</v>
      </c>
      <c r="W132" s="89"/>
      <c r="X132" s="89"/>
      <c r="Y132" s="91"/>
    </row>
    <row r="133" spans="1:25" ht="24.75" x14ac:dyDescent="0.25">
      <c r="A133" s="206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3"/>
      <c r="F133" s="83"/>
      <c r="G133" s="84"/>
      <c r="H133" s="86">
        <v>0.93307839388145319</v>
      </c>
      <c r="I133" s="86">
        <v>0.93307839388145319</v>
      </c>
      <c r="J133" s="86">
        <v>0.92844364937388191</v>
      </c>
      <c r="K133" s="87">
        <v>503</v>
      </c>
      <c r="L133" s="87">
        <v>503</v>
      </c>
      <c r="M133" s="88">
        <v>534</v>
      </c>
      <c r="N133" s="38">
        <v>70</v>
      </c>
      <c r="O133" s="139"/>
      <c r="P133" s="89"/>
      <c r="Q133" s="91"/>
      <c r="R133" s="38">
        <v>70</v>
      </c>
      <c r="S133" s="89"/>
      <c r="T133" s="89"/>
      <c r="U133" s="91"/>
      <c r="V133" s="38" t="e">
        <f>D133*V125</f>
        <v>#REF!</v>
      </c>
      <c r="W133" s="89"/>
      <c r="X133" s="89"/>
      <c r="Y133" s="91"/>
    </row>
    <row r="134" spans="1:25" ht="24.75" x14ac:dyDescent="0.25">
      <c r="A134" s="207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3"/>
      <c r="F134" s="83"/>
      <c r="G134" s="84"/>
      <c r="H134" s="86">
        <v>0.9438202247191011</v>
      </c>
      <c r="I134" s="86">
        <v>0.9438202247191011</v>
      </c>
      <c r="J134" s="86">
        <v>0.93399339933993397</v>
      </c>
      <c r="K134" s="87">
        <v>252</v>
      </c>
      <c r="L134" s="87">
        <v>252</v>
      </c>
      <c r="M134" s="88">
        <v>283</v>
      </c>
      <c r="N134" s="38">
        <v>20</v>
      </c>
      <c r="O134" s="139"/>
      <c r="P134" s="89"/>
      <c r="Q134" s="91"/>
      <c r="R134" s="38">
        <v>20</v>
      </c>
      <c r="S134" s="89"/>
      <c r="T134" s="89"/>
      <c r="U134" s="91"/>
      <c r="V134" s="38" t="e">
        <f>D134*V125</f>
        <v>#REF!</v>
      </c>
      <c r="W134" s="89"/>
      <c r="X134" s="89"/>
      <c r="Y134" s="91"/>
    </row>
    <row r="135" spans="1:25" ht="25.5" thickBot="1" x14ac:dyDescent="0.3">
      <c r="A135" s="204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3"/>
      <c r="F135" s="83"/>
      <c r="G135" s="84"/>
      <c r="H135" s="86">
        <v>0.94423791821561343</v>
      </c>
      <c r="I135" s="86">
        <v>0.94423791821561343</v>
      </c>
      <c r="J135" s="86">
        <v>0.93442622950819676</v>
      </c>
      <c r="K135" s="87">
        <v>254</v>
      </c>
      <c r="L135" s="87">
        <v>254</v>
      </c>
      <c r="M135" s="88">
        <v>285</v>
      </c>
      <c r="N135" s="46">
        <v>20</v>
      </c>
      <c r="O135" s="159"/>
      <c r="P135" s="106"/>
      <c r="Q135" s="107"/>
      <c r="R135" s="46">
        <v>20</v>
      </c>
      <c r="S135" s="106"/>
      <c r="T135" s="106"/>
      <c r="U135" s="107"/>
      <c r="V135" s="46" t="e">
        <f>D135*V125</f>
        <v>#REF!</v>
      </c>
      <c r="W135" s="106"/>
      <c r="X135" s="106"/>
      <c r="Y135" s="107"/>
    </row>
    <row r="136" spans="1:25" ht="23.25" x14ac:dyDescent="0.25">
      <c r="A136" s="208">
        <v>1030</v>
      </c>
      <c r="B136" s="209" t="s">
        <v>271</v>
      </c>
      <c r="C136" s="210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37">
        <v>20</v>
      </c>
      <c r="P136" s="103">
        <v>20</v>
      </c>
      <c r="Q136" s="82">
        <v>25</v>
      </c>
      <c r="R136" s="81"/>
      <c r="S136" s="103">
        <v>20</v>
      </c>
      <c r="T136" s="103">
        <v>20</v>
      </c>
      <c r="U136" s="82">
        <v>25</v>
      </c>
      <c r="V136" s="81"/>
      <c r="W136" s="103" t="e">
        <f>E136*V125</f>
        <v>#REF!</v>
      </c>
      <c r="X136" s="103" t="e">
        <f>F136*V125</f>
        <v>#REF!</v>
      </c>
      <c r="Y136" s="82" t="e">
        <f>G136*V125</f>
        <v>#REF!</v>
      </c>
    </row>
    <row r="137" spans="1:25" ht="23.25" x14ac:dyDescent="0.25">
      <c r="A137" s="211">
        <v>1031</v>
      </c>
      <c r="B137" s="212" t="s">
        <v>272</v>
      </c>
      <c r="C137" s="213" t="s">
        <v>261</v>
      </c>
      <c r="D137" s="37" t="e">
        <f>ROUND(#REF!*5.2%+#REF!/1,0)</f>
        <v>#REF!</v>
      </c>
      <c r="E137" s="83"/>
      <c r="F137" s="83"/>
      <c r="G137" s="84"/>
      <c r="H137" s="86">
        <v>0.8936170212765957</v>
      </c>
      <c r="I137" s="86">
        <v>0.8936170212765957</v>
      </c>
      <c r="J137" s="86">
        <v>0.87864077669902918</v>
      </c>
      <c r="K137" s="87">
        <v>168</v>
      </c>
      <c r="L137" s="87">
        <v>168</v>
      </c>
      <c r="M137" s="88">
        <v>181</v>
      </c>
      <c r="N137" s="38">
        <v>20</v>
      </c>
      <c r="O137" s="139"/>
      <c r="P137" s="89"/>
      <c r="Q137" s="91"/>
      <c r="R137" s="38">
        <v>20</v>
      </c>
      <c r="S137" s="89"/>
      <c r="T137" s="89"/>
      <c r="U137" s="91"/>
      <c r="V137" s="38" t="e">
        <f>D137*V125</f>
        <v>#REF!</v>
      </c>
      <c r="W137" s="89"/>
      <c r="X137" s="89"/>
      <c r="Y137" s="91"/>
    </row>
    <row r="138" spans="1:25" ht="23.25" x14ac:dyDescent="0.25">
      <c r="A138" s="214">
        <v>1032</v>
      </c>
      <c r="B138" s="215" t="s">
        <v>273</v>
      </c>
      <c r="C138" s="216" t="s">
        <v>261</v>
      </c>
      <c r="D138" s="37" t="e">
        <f>ROUND(#REF!*5.2%+#REF!/1,0)</f>
        <v>#REF!</v>
      </c>
      <c r="E138" s="83"/>
      <c r="F138" s="83"/>
      <c r="G138" s="84"/>
      <c r="H138" s="86">
        <v>0.88993710691823902</v>
      </c>
      <c r="I138" s="86">
        <v>0.88993710691823902</v>
      </c>
      <c r="J138" s="86">
        <v>0.88095238095238093</v>
      </c>
      <c r="K138" s="87">
        <v>298</v>
      </c>
      <c r="L138" s="87">
        <v>298</v>
      </c>
      <c r="M138" s="88">
        <v>311</v>
      </c>
      <c r="N138" s="38">
        <v>50</v>
      </c>
      <c r="O138" s="139"/>
      <c r="P138" s="89"/>
      <c r="Q138" s="91"/>
      <c r="R138" s="38">
        <v>50</v>
      </c>
      <c r="S138" s="89"/>
      <c r="T138" s="89"/>
      <c r="U138" s="91"/>
      <c r="V138" s="38" t="e">
        <f>D138*V125</f>
        <v>#REF!</v>
      </c>
      <c r="W138" s="89"/>
      <c r="X138" s="89"/>
      <c r="Y138" s="91"/>
    </row>
    <row r="139" spans="1:25" ht="23.25" x14ac:dyDescent="0.25">
      <c r="A139" s="217">
        <v>1033</v>
      </c>
      <c r="B139" s="218" t="s">
        <v>274</v>
      </c>
      <c r="C139" s="219" t="s">
        <v>261</v>
      </c>
      <c r="D139" s="37" t="e">
        <f>ROUND(#REF!*5.2%+#REF!/1,0)</f>
        <v>#REF!</v>
      </c>
      <c r="E139" s="83"/>
      <c r="F139" s="83"/>
      <c r="G139" s="84"/>
      <c r="H139" s="86">
        <v>0.89726027397260277</v>
      </c>
      <c r="I139" s="86">
        <v>0.89726027397260277</v>
      </c>
      <c r="J139" s="86">
        <v>0.87804878048780488</v>
      </c>
      <c r="K139" s="87">
        <v>131</v>
      </c>
      <c r="L139" s="87">
        <v>131</v>
      </c>
      <c r="M139" s="88">
        <v>144</v>
      </c>
      <c r="N139" s="38">
        <v>10</v>
      </c>
      <c r="O139" s="139"/>
      <c r="P139" s="89"/>
      <c r="Q139" s="91"/>
      <c r="R139" s="38">
        <v>10</v>
      </c>
      <c r="S139" s="89"/>
      <c r="T139" s="89"/>
      <c r="U139" s="91"/>
      <c r="V139" s="38" t="e">
        <f>D139*V125</f>
        <v>#REF!</v>
      </c>
      <c r="W139" s="89"/>
      <c r="X139" s="89"/>
      <c r="Y139" s="91"/>
    </row>
    <row r="140" spans="1:25" ht="24" thickBot="1" x14ac:dyDescent="0.3">
      <c r="A140" s="220">
        <v>1034</v>
      </c>
      <c r="B140" s="221" t="s">
        <v>275</v>
      </c>
      <c r="C140" s="222" t="s">
        <v>261</v>
      </c>
      <c r="D140" s="79" t="e">
        <f>ROUND(#REF!*5.2%+#REF!/1,0)</f>
        <v>#REF!</v>
      </c>
      <c r="E140" s="83"/>
      <c r="F140" s="83"/>
      <c r="G140" s="84"/>
      <c r="H140" s="86">
        <v>0.89864864864864868</v>
      </c>
      <c r="I140" s="86">
        <v>0.89864864864864868</v>
      </c>
      <c r="J140" s="86">
        <v>0.87951807228915657</v>
      </c>
      <c r="K140" s="87">
        <v>133</v>
      </c>
      <c r="L140" s="87">
        <v>133</v>
      </c>
      <c r="M140" s="88">
        <v>146</v>
      </c>
      <c r="N140" s="46">
        <v>10</v>
      </c>
      <c r="O140" s="159"/>
      <c r="P140" s="106"/>
      <c r="Q140" s="107"/>
      <c r="R140" s="46">
        <v>10</v>
      </c>
      <c r="S140" s="106"/>
      <c r="T140" s="106"/>
      <c r="U140" s="107"/>
      <c r="V140" s="46" t="e">
        <f>D140*V125</f>
        <v>#REF!</v>
      </c>
      <c r="W140" s="106"/>
      <c r="X140" s="106"/>
      <c r="Y140" s="107"/>
    </row>
    <row r="141" spans="1:25" ht="15.75" thickBot="1" x14ac:dyDescent="0.3">
      <c r="A141" s="200">
        <v>11</v>
      </c>
      <c r="B141" s="443" t="s">
        <v>276</v>
      </c>
      <c r="C141" s="444"/>
      <c r="D141" s="437"/>
      <c r="E141" s="437"/>
      <c r="F141" s="437"/>
      <c r="G141" s="438"/>
      <c r="N141" s="532"/>
      <c r="O141" s="533"/>
      <c r="P141" s="533"/>
      <c r="Q141" s="534"/>
      <c r="R141" s="510">
        <v>0.2</v>
      </c>
      <c r="S141" s="511"/>
      <c r="T141" s="511"/>
      <c r="U141" s="512"/>
      <c r="V141" s="510">
        <v>0.3</v>
      </c>
      <c r="W141" s="511"/>
      <c r="X141" s="511"/>
      <c r="Y141" s="512"/>
    </row>
    <row r="142" spans="1:25" ht="24.75" x14ac:dyDescent="0.25">
      <c r="A142" s="223">
        <v>1110</v>
      </c>
      <c r="B142" s="109" t="s">
        <v>277</v>
      </c>
      <c r="C142" s="110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535" t="s">
        <v>23</v>
      </c>
      <c r="O142" s="536"/>
      <c r="P142" s="536"/>
      <c r="Q142" s="536"/>
      <c r="R142" s="81"/>
      <c r="S142" s="103">
        <v>90</v>
      </c>
      <c r="T142" s="103">
        <v>90</v>
      </c>
      <c r="U142" s="82">
        <v>105</v>
      </c>
      <c r="V142" s="81"/>
      <c r="W142" s="103" t="e">
        <f>E142*V141</f>
        <v>#REF!</v>
      </c>
      <c r="X142" s="103" t="e">
        <f>E142*V141</f>
        <v>#REF!</v>
      </c>
      <c r="Y142" s="82" t="e">
        <f>G142*V141</f>
        <v>#REF!</v>
      </c>
    </row>
    <row r="143" spans="1:25" ht="24.75" x14ac:dyDescent="0.25">
      <c r="A143" s="224">
        <v>1111</v>
      </c>
      <c r="B143" s="112" t="s">
        <v>278</v>
      </c>
      <c r="C143" s="113" t="s">
        <v>22</v>
      </c>
      <c r="D143" s="37" t="e">
        <f>ROUND(#REF!*5.2%+#REF!/1,0)</f>
        <v>#REF!</v>
      </c>
      <c r="E143" s="83"/>
      <c r="F143" s="83"/>
      <c r="G143" s="84"/>
      <c r="N143" s="531"/>
      <c r="O143" s="503"/>
      <c r="P143" s="503"/>
      <c r="Q143" s="503"/>
      <c r="R143" s="38">
        <v>30</v>
      </c>
      <c r="S143" s="89"/>
      <c r="T143" s="89"/>
      <c r="U143" s="91"/>
      <c r="V143" s="38" t="e">
        <f>D143*V141</f>
        <v>#REF!</v>
      </c>
      <c r="W143" s="89"/>
      <c r="X143" s="89"/>
      <c r="Y143" s="91"/>
    </row>
    <row r="144" spans="1:25" ht="25.5" thickBot="1" x14ac:dyDescent="0.3">
      <c r="A144" s="225">
        <v>1112</v>
      </c>
      <c r="B144" s="115" t="s">
        <v>279</v>
      </c>
      <c r="C144" s="116" t="s">
        <v>22</v>
      </c>
      <c r="D144" s="79" t="e">
        <f>ROUND(#REF!*5.2%+#REF!/1,0)</f>
        <v>#REF!</v>
      </c>
      <c r="E144" s="83"/>
      <c r="F144" s="83"/>
      <c r="G144" s="84"/>
      <c r="N144" s="531"/>
      <c r="O144" s="503"/>
      <c r="P144" s="503"/>
      <c r="Q144" s="503"/>
      <c r="R144" s="46">
        <v>60</v>
      </c>
      <c r="S144" s="106"/>
      <c r="T144" s="106"/>
      <c r="U144" s="107"/>
      <c r="V144" s="46" t="e">
        <f>D144*V141</f>
        <v>#REF!</v>
      </c>
      <c r="W144" s="106"/>
      <c r="X144" s="106"/>
      <c r="Y144" s="107"/>
    </row>
    <row r="145" spans="1:26" x14ac:dyDescent="0.25">
      <c r="A145" s="226">
        <v>1120</v>
      </c>
      <c r="B145" s="109" t="s">
        <v>280</v>
      </c>
      <c r="C145" s="110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531"/>
      <c r="O145" s="503"/>
      <c r="P145" s="503"/>
      <c r="Q145" s="503"/>
      <c r="R145" s="81"/>
      <c r="S145" s="103">
        <v>90</v>
      </c>
      <c r="T145" s="103">
        <v>90</v>
      </c>
      <c r="U145" s="82">
        <v>105</v>
      </c>
      <c r="V145" s="81"/>
      <c r="W145" s="103" t="e">
        <f>E145*V141</f>
        <v>#REF!</v>
      </c>
      <c r="X145" s="103" t="e">
        <f>F145*V141</f>
        <v>#REF!</v>
      </c>
      <c r="Y145" s="82" t="e">
        <f>G145*V141</f>
        <v>#REF!</v>
      </c>
    </row>
    <row r="146" spans="1:26" ht="24.75" x14ac:dyDescent="0.25">
      <c r="A146" s="227">
        <v>1121</v>
      </c>
      <c r="B146" s="112" t="s">
        <v>281</v>
      </c>
      <c r="C146" s="113" t="s">
        <v>22</v>
      </c>
      <c r="D146" s="37" t="e">
        <f>ROUND(#REF!*5.2%+#REF!/1,0)</f>
        <v>#REF!</v>
      </c>
      <c r="E146" s="83"/>
      <c r="F146" s="83"/>
      <c r="G146" s="84"/>
      <c r="N146" s="531"/>
      <c r="O146" s="503"/>
      <c r="P146" s="503"/>
      <c r="Q146" s="503"/>
      <c r="R146" s="38">
        <v>45</v>
      </c>
      <c r="S146" s="89"/>
      <c r="T146" s="89"/>
      <c r="U146" s="91"/>
      <c r="V146" s="38" t="e">
        <f>D146*V141</f>
        <v>#REF!</v>
      </c>
      <c r="W146" s="89"/>
      <c r="X146" s="134"/>
      <c r="Y146" s="91"/>
    </row>
    <row r="147" spans="1:26" ht="25.5" thickBot="1" x14ac:dyDescent="0.3">
      <c r="A147" s="225">
        <v>1122</v>
      </c>
      <c r="B147" s="115" t="s">
        <v>282</v>
      </c>
      <c r="C147" s="116" t="s">
        <v>22</v>
      </c>
      <c r="D147" s="79" t="e">
        <f>ROUND(#REF!*5.2%+#REF!/1,0)</f>
        <v>#REF!</v>
      </c>
      <c r="E147" s="83"/>
      <c r="F147" s="83"/>
      <c r="G147" s="84"/>
      <c r="N147" s="531"/>
      <c r="O147" s="503"/>
      <c r="P147" s="503"/>
      <c r="Q147" s="503"/>
      <c r="R147" s="46">
        <v>105</v>
      </c>
      <c r="S147" s="106"/>
      <c r="T147" s="106"/>
      <c r="U147" s="107"/>
      <c r="V147" s="46" t="e">
        <f>D147*V141</f>
        <v>#REF!</v>
      </c>
      <c r="W147" s="106"/>
      <c r="X147" s="104"/>
      <c r="Y147" s="107"/>
    </row>
    <row r="148" spans="1:26" ht="24.75" x14ac:dyDescent="0.25">
      <c r="A148" s="226">
        <v>1130</v>
      </c>
      <c r="B148" s="109" t="s">
        <v>283</v>
      </c>
      <c r="C148" s="110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531"/>
      <c r="O148" s="503"/>
      <c r="P148" s="503"/>
      <c r="Q148" s="503"/>
      <c r="R148" s="81"/>
      <c r="S148" s="103">
        <v>90</v>
      </c>
      <c r="T148" s="103">
        <v>90</v>
      </c>
      <c r="U148" s="82">
        <v>105</v>
      </c>
      <c r="V148" s="81"/>
      <c r="W148" s="103" t="e">
        <f>E148*V141</f>
        <v>#REF!</v>
      </c>
      <c r="X148" s="103" t="e">
        <f>F148*V141</f>
        <v>#REF!</v>
      </c>
      <c r="Y148" s="82" t="e">
        <f>G148*V141</f>
        <v>#REF!</v>
      </c>
    </row>
    <row r="149" spans="1:26" ht="24.75" x14ac:dyDescent="0.25">
      <c r="A149" s="228">
        <v>1131</v>
      </c>
      <c r="B149" s="112" t="s">
        <v>284</v>
      </c>
      <c r="C149" s="113" t="s">
        <v>22</v>
      </c>
      <c r="D149" s="37" t="e">
        <f>ROUND(#REF!*5.2%+#REF!/1,0)</f>
        <v>#REF!</v>
      </c>
      <c r="E149" s="83"/>
      <c r="F149" s="83"/>
      <c r="G149" s="84"/>
      <c r="N149" s="531"/>
      <c r="O149" s="503"/>
      <c r="P149" s="503"/>
      <c r="Q149" s="503"/>
      <c r="R149" s="38">
        <v>70</v>
      </c>
      <c r="S149" s="89"/>
      <c r="T149" s="89"/>
      <c r="U149" s="91"/>
      <c r="V149" s="38" t="e">
        <f>D149*V141</f>
        <v>#REF!</v>
      </c>
      <c r="W149" s="89"/>
      <c r="X149" s="134"/>
      <c r="Y149" s="91"/>
    </row>
    <row r="150" spans="1:26" ht="25.5" thickBot="1" x14ac:dyDescent="0.3">
      <c r="A150" s="225">
        <v>1132</v>
      </c>
      <c r="B150" s="115" t="s">
        <v>285</v>
      </c>
      <c r="C150" s="116" t="s">
        <v>22</v>
      </c>
      <c r="D150" s="79" t="e">
        <f>ROUND(#REF!*5.2%+#REF!/1,0)</f>
        <v>#REF!</v>
      </c>
      <c r="E150" s="83"/>
      <c r="F150" s="83"/>
      <c r="G150" s="84"/>
      <c r="N150" s="531"/>
      <c r="O150" s="503"/>
      <c r="P150" s="503"/>
      <c r="Q150" s="503"/>
      <c r="R150" s="46">
        <v>160</v>
      </c>
      <c r="S150" s="106"/>
      <c r="T150" s="104"/>
      <c r="U150" s="107"/>
      <c r="V150" s="46" t="e">
        <f>D150*V141</f>
        <v>#REF!</v>
      </c>
      <c r="W150" s="106"/>
      <c r="X150" s="104"/>
      <c r="Y150" s="107"/>
    </row>
    <row r="151" spans="1:26" ht="24.75" x14ac:dyDescent="0.25">
      <c r="A151" s="226">
        <v>1140</v>
      </c>
      <c r="B151" s="109" t="s">
        <v>286</v>
      </c>
      <c r="C151" s="110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531"/>
      <c r="O151" s="503"/>
      <c r="P151" s="503"/>
      <c r="Q151" s="503"/>
      <c r="R151" s="81"/>
      <c r="S151" s="103">
        <v>90</v>
      </c>
      <c r="T151" s="103">
        <v>90</v>
      </c>
      <c r="U151" s="82">
        <v>105</v>
      </c>
      <c r="V151" s="81"/>
      <c r="W151" s="103" t="e">
        <f>E151*V141</f>
        <v>#REF!</v>
      </c>
      <c r="X151" s="103" t="e">
        <f>V141*F151</f>
        <v>#REF!</v>
      </c>
      <c r="Y151" s="82" t="e">
        <f>V141*G151</f>
        <v>#REF!</v>
      </c>
      <c r="Z151" s="120"/>
    </row>
    <row r="152" spans="1:26" ht="24.75" x14ac:dyDescent="0.25">
      <c r="A152" s="224">
        <v>1141</v>
      </c>
      <c r="B152" s="112" t="s">
        <v>287</v>
      </c>
      <c r="C152" s="113" t="s">
        <v>22</v>
      </c>
      <c r="D152" s="37" t="e">
        <f>ROUND(#REF!*5.2%+#REF!/1,0)</f>
        <v>#REF!</v>
      </c>
      <c r="E152" s="83"/>
      <c r="F152" s="83"/>
      <c r="G152" s="84"/>
      <c r="N152" s="531"/>
      <c r="O152" s="503"/>
      <c r="P152" s="503"/>
      <c r="Q152" s="503"/>
      <c r="R152" s="38" t="e">
        <f>D152*R141</f>
        <v>#REF!</v>
      </c>
      <c r="S152" s="89"/>
      <c r="T152" s="134"/>
      <c r="U152" s="199"/>
      <c r="V152" s="38" t="e">
        <f>D152*V141</f>
        <v>#REF!</v>
      </c>
      <c r="W152" s="89"/>
      <c r="X152" s="89"/>
      <c r="Y152" s="91"/>
    </row>
    <row r="153" spans="1:26" ht="25.5" thickBot="1" x14ac:dyDescent="0.3">
      <c r="A153" s="225">
        <v>1142</v>
      </c>
      <c r="B153" s="115" t="s">
        <v>288</v>
      </c>
      <c r="C153" s="116" t="s">
        <v>22</v>
      </c>
      <c r="D153" s="79" t="e">
        <f>ROUND(#REF!*5.2%+#REF!/1,0)</f>
        <v>#REF!</v>
      </c>
      <c r="E153" s="83"/>
      <c r="F153" s="83"/>
      <c r="G153" s="84"/>
      <c r="N153" s="531"/>
      <c r="O153" s="503"/>
      <c r="P153" s="503"/>
      <c r="Q153" s="503"/>
      <c r="R153" s="46">
        <v>430</v>
      </c>
      <c r="S153" s="106"/>
      <c r="T153" s="106"/>
      <c r="U153" s="107"/>
      <c r="V153" s="46" t="e">
        <f>D153*V141</f>
        <v>#REF!</v>
      </c>
      <c r="W153" s="106"/>
      <c r="X153" s="106"/>
      <c r="Y153" s="107"/>
    </row>
    <row r="154" spans="1:26" ht="15.75" thickBot="1" x14ac:dyDescent="0.3">
      <c r="A154" s="229">
        <v>12</v>
      </c>
      <c r="B154" s="425" t="s">
        <v>289</v>
      </c>
      <c r="C154" s="426"/>
      <c r="D154" s="432"/>
      <c r="E154" s="432"/>
      <c r="F154" s="432"/>
      <c r="G154" s="433"/>
      <c r="N154" s="516"/>
      <c r="O154" s="517"/>
      <c r="P154" s="517"/>
      <c r="Q154" s="518"/>
      <c r="R154" s="510">
        <v>0.2</v>
      </c>
      <c r="S154" s="511"/>
      <c r="T154" s="511"/>
      <c r="U154" s="512"/>
      <c r="V154" s="510">
        <v>0.3</v>
      </c>
      <c r="W154" s="511"/>
      <c r="X154" s="511"/>
      <c r="Y154" s="512"/>
    </row>
    <row r="155" spans="1:26" ht="24.75" x14ac:dyDescent="0.25">
      <c r="A155" s="202">
        <v>1210</v>
      </c>
      <c r="B155" s="101" t="s">
        <v>290</v>
      </c>
      <c r="C155" s="102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531" t="s">
        <v>23</v>
      </c>
      <c r="O155" s="503"/>
      <c r="P155" s="503"/>
      <c r="Q155" s="503"/>
      <c r="R155" s="81"/>
      <c r="S155" s="103">
        <v>290</v>
      </c>
      <c r="T155" s="103">
        <v>420</v>
      </c>
      <c r="U155" s="82">
        <v>485</v>
      </c>
      <c r="V155" s="81"/>
      <c r="W155" s="103" t="e">
        <f>E155*V154</f>
        <v>#REF!</v>
      </c>
      <c r="X155" s="103" t="e">
        <f>F155*V154</f>
        <v>#REF!</v>
      </c>
      <c r="Y155" s="82" t="e">
        <f>G155*V154</f>
        <v>#REF!</v>
      </c>
    </row>
    <row r="156" spans="1:26" ht="24.75" x14ac:dyDescent="0.25">
      <c r="A156" s="230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3"/>
      <c r="F156" s="83"/>
      <c r="G156" s="84"/>
      <c r="N156" s="531"/>
      <c r="O156" s="503"/>
      <c r="P156" s="503"/>
      <c r="Q156" s="503"/>
      <c r="R156" s="38">
        <v>30</v>
      </c>
      <c r="S156" s="89"/>
      <c r="T156" s="89"/>
      <c r="U156" s="91"/>
      <c r="V156" s="38" t="e">
        <f>D156*V154</f>
        <v>#REF!</v>
      </c>
      <c r="W156" s="89"/>
      <c r="X156" s="89"/>
      <c r="Y156" s="91"/>
    </row>
    <row r="157" spans="1:26" ht="25.5" thickBot="1" x14ac:dyDescent="0.3">
      <c r="A157" s="204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3"/>
      <c r="F157" s="83"/>
      <c r="G157" s="84"/>
      <c r="N157" s="531"/>
      <c r="O157" s="503"/>
      <c r="P157" s="503"/>
      <c r="Q157" s="503"/>
      <c r="R157" s="46">
        <v>60</v>
      </c>
      <c r="S157" s="106"/>
      <c r="T157" s="106"/>
      <c r="U157" s="107"/>
      <c r="V157" s="46" t="e">
        <f>D157*V154</f>
        <v>#REF!</v>
      </c>
      <c r="W157" s="106"/>
      <c r="X157" s="106"/>
      <c r="Y157" s="107"/>
    </row>
    <row r="158" spans="1:26" ht="24.75" x14ac:dyDescent="0.25">
      <c r="A158" s="205">
        <v>1220</v>
      </c>
      <c r="B158" s="101" t="s">
        <v>293</v>
      </c>
      <c r="C158" s="102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531"/>
      <c r="O158" s="503"/>
      <c r="P158" s="503"/>
      <c r="Q158" s="503"/>
      <c r="R158" s="81"/>
      <c r="S158" s="103">
        <v>435</v>
      </c>
      <c r="T158" s="103" t="e">
        <f>F158*R154</f>
        <v>#REF!</v>
      </c>
      <c r="U158" s="82">
        <v>735</v>
      </c>
      <c r="V158" s="81"/>
      <c r="W158" s="103" t="e">
        <f>E158*V154</f>
        <v>#REF!</v>
      </c>
      <c r="X158" s="103" t="e">
        <f>F158*V154</f>
        <v>#REF!</v>
      </c>
      <c r="Y158" s="82" t="e">
        <f>G158*V154</f>
        <v>#REF!</v>
      </c>
    </row>
    <row r="159" spans="1:26" ht="24.75" x14ac:dyDescent="0.25">
      <c r="A159" s="230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3"/>
      <c r="F159" s="83"/>
      <c r="G159" s="84"/>
      <c r="N159" s="531"/>
      <c r="O159" s="503"/>
      <c r="P159" s="503"/>
      <c r="Q159" s="503"/>
      <c r="R159" s="38">
        <v>45</v>
      </c>
      <c r="S159" s="89"/>
      <c r="T159" s="89"/>
      <c r="U159" s="91"/>
      <c r="V159" s="38" t="e">
        <f>D159*V154</f>
        <v>#REF!</v>
      </c>
      <c r="W159" s="89"/>
      <c r="X159" s="89"/>
      <c r="Y159" s="91"/>
    </row>
    <row r="160" spans="1:26" ht="25.5" thickBot="1" x14ac:dyDescent="0.3">
      <c r="A160" s="204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3"/>
      <c r="F160" s="83"/>
      <c r="G160" s="84"/>
      <c r="N160" s="531"/>
      <c r="O160" s="503"/>
      <c r="P160" s="503"/>
      <c r="Q160" s="503"/>
      <c r="R160" s="46">
        <v>105</v>
      </c>
      <c r="S160" s="106"/>
      <c r="T160" s="106"/>
      <c r="U160" s="107"/>
      <c r="V160" s="46" t="e">
        <f>D160*V154</f>
        <v>#REF!</v>
      </c>
      <c r="W160" s="106"/>
      <c r="X160" s="106"/>
      <c r="Y160" s="107"/>
    </row>
    <row r="161" spans="1:25" ht="24.75" x14ac:dyDescent="0.25">
      <c r="A161" s="205">
        <v>1230</v>
      </c>
      <c r="B161" s="101" t="s">
        <v>296</v>
      </c>
      <c r="C161" s="102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531"/>
      <c r="O161" s="503"/>
      <c r="P161" s="503"/>
      <c r="Q161" s="503"/>
      <c r="R161" s="81"/>
      <c r="S161" s="103" t="e">
        <f>E161*R154</f>
        <v>#REF!</v>
      </c>
      <c r="T161" s="103" t="e">
        <f>F161*R154</f>
        <v>#REF!</v>
      </c>
      <c r="U161" s="82" t="e">
        <f>G161*R154</f>
        <v>#REF!</v>
      </c>
      <c r="V161" s="81"/>
      <c r="W161" s="103" t="e">
        <f>E161*V154</f>
        <v>#REF!</v>
      </c>
      <c r="X161" s="103" t="e">
        <f>F161*V154</f>
        <v>#REF!</v>
      </c>
      <c r="Y161" s="82" t="e">
        <f>G161*V154</f>
        <v>#REF!</v>
      </c>
    </row>
    <row r="162" spans="1:25" ht="24.75" x14ac:dyDescent="0.25">
      <c r="A162" s="230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3"/>
      <c r="F162" s="83"/>
      <c r="G162" s="84"/>
      <c r="N162" s="531"/>
      <c r="O162" s="503"/>
      <c r="P162" s="503"/>
      <c r="Q162" s="503"/>
      <c r="R162" s="38">
        <v>70</v>
      </c>
      <c r="S162" s="89"/>
      <c r="T162" s="89"/>
      <c r="U162" s="91"/>
      <c r="V162" s="38" t="e">
        <f>D162*V154</f>
        <v>#REF!</v>
      </c>
      <c r="W162" s="89"/>
      <c r="X162" s="89"/>
      <c r="Y162" s="91"/>
    </row>
    <row r="163" spans="1:25" ht="25.5" thickBot="1" x14ac:dyDescent="0.3">
      <c r="A163" s="204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3"/>
      <c r="F163" s="83"/>
      <c r="G163" s="84"/>
      <c r="N163" s="531"/>
      <c r="O163" s="503"/>
      <c r="P163" s="503"/>
      <c r="Q163" s="503"/>
      <c r="R163" s="46">
        <v>160</v>
      </c>
      <c r="S163" s="106"/>
      <c r="T163" s="106"/>
      <c r="U163" s="107"/>
      <c r="V163" s="46" t="e">
        <f>D163*V154</f>
        <v>#REF!</v>
      </c>
      <c r="W163" s="106"/>
      <c r="X163" s="106"/>
      <c r="Y163" s="107"/>
    </row>
    <row r="164" spans="1:25" ht="24.75" x14ac:dyDescent="0.25">
      <c r="A164" s="205">
        <v>1240</v>
      </c>
      <c r="B164" s="101" t="s">
        <v>299</v>
      </c>
      <c r="C164" s="102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531"/>
      <c r="O164" s="503"/>
      <c r="P164" s="503"/>
      <c r="Q164" s="503"/>
      <c r="R164" s="81"/>
      <c r="S164" s="103">
        <v>1925</v>
      </c>
      <c r="T164" s="103" t="e">
        <f>F164*R154</f>
        <v>#REF!</v>
      </c>
      <c r="U164" s="82" t="e">
        <f>G164*R154</f>
        <v>#REF!</v>
      </c>
      <c r="V164" s="81"/>
      <c r="W164" s="103" t="e">
        <f>E164*V154</f>
        <v>#REF!</v>
      </c>
      <c r="X164" s="103" t="e">
        <f>F164*V154</f>
        <v>#REF!</v>
      </c>
      <c r="Y164" s="82" t="e">
        <f>G164*V154</f>
        <v>#REF!</v>
      </c>
    </row>
    <row r="165" spans="1:25" ht="24.75" x14ac:dyDescent="0.25">
      <c r="A165" s="230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3"/>
      <c r="F165" s="83"/>
      <c r="G165" s="84"/>
      <c r="N165" s="531"/>
      <c r="O165" s="503"/>
      <c r="P165" s="503"/>
      <c r="Q165" s="503"/>
      <c r="R165" s="38" t="e">
        <f>D165*R154</f>
        <v>#REF!</v>
      </c>
      <c r="S165" s="89"/>
      <c r="T165" s="89"/>
      <c r="U165" s="91"/>
      <c r="V165" s="38" t="e">
        <f>D165*V154</f>
        <v>#REF!</v>
      </c>
      <c r="W165" s="89"/>
      <c r="X165" s="89"/>
      <c r="Y165" s="91"/>
    </row>
    <row r="166" spans="1:25" ht="25.5" thickBot="1" x14ac:dyDescent="0.3">
      <c r="A166" s="204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3"/>
      <c r="F166" s="83"/>
      <c r="G166" s="84"/>
      <c r="N166" s="531"/>
      <c r="O166" s="503"/>
      <c r="P166" s="503"/>
      <c r="Q166" s="503"/>
      <c r="R166" s="46">
        <v>430</v>
      </c>
      <c r="S166" s="106"/>
      <c r="T166" s="106"/>
      <c r="U166" s="107"/>
      <c r="V166" s="46" t="e">
        <f>D166*V154</f>
        <v>#REF!</v>
      </c>
      <c r="W166" s="106"/>
      <c r="X166" s="106"/>
      <c r="Y166" s="107"/>
    </row>
    <row r="167" spans="1:25" ht="15.75" thickBot="1" x14ac:dyDescent="0.3">
      <c r="A167" s="229">
        <v>13</v>
      </c>
      <c r="B167" s="431" t="s">
        <v>302</v>
      </c>
      <c r="C167" s="432"/>
      <c r="D167" s="432"/>
      <c r="E167" s="432"/>
      <c r="F167" s="432"/>
      <c r="G167" s="433"/>
      <c r="N167" s="510">
        <v>0.1</v>
      </c>
      <c r="O167" s="511"/>
      <c r="P167" s="511"/>
      <c r="Q167" s="512"/>
      <c r="R167" s="510">
        <v>0.2</v>
      </c>
      <c r="S167" s="511"/>
      <c r="T167" s="511"/>
      <c r="U167" s="512"/>
      <c r="V167" s="510">
        <v>0.3</v>
      </c>
      <c r="W167" s="511"/>
      <c r="X167" s="511"/>
      <c r="Y167" s="512"/>
    </row>
    <row r="168" spans="1:25" ht="24.75" x14ac:dyDescent="0.25">
      <c r="A168" s="202">
        <v>1310</v>
      </c>
      <c r="B168" s="101" t="s">
        <v>303</v>
      </c>
      <c r="C168" s="102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1"/>
      <c r="O168" s="137">
        <v>5</v>
      </c>
      <c r="P168" s="103">
        <v>5</v>
      </c>
      <c r="Q168" s="82">
        <v>5</v>
      </c>
      <c r="R168" s="81"/>
      <c r="S168" s="103">
        <v>10</v>
      </c>
      <c r="T168" s="103">
        <v>10</v>
      </c>
      <c r="U168" s="82" t="e">
        <f>G168*R167</f>
        <v>#REF!</v>
      </c>
      <c r="V168" s="81"/>
      <c r="W168" s="103" t="e">
        <f>E168*V167</f>
        <v>#REF!</v>
      </c>
      <c r="X168" s="103" t="e">
        <f>F168*V167</f>
        <v>#REF!</v>
      </c>
      <c r="Y168" s="82" t="e">
        <f>G168*V167</f>
        <v>#REF!</v>
      </c>
    </row>
    <row r="169" spans="1:25" ht="24.75" x14ac:dyDescent="0.25">
      <c r="A169" s="227">
        <v>1313</v>
      </c>
      <c r="B169" s="112" t="s">
        <v>305</v>
      </c>
      <c r="C169" s="113" t="s">
        <v>304</v>
      </c>
      <c r="D169" s="37" t="e">
        <f>ROUND(#REF!*5.2%+#REF!/1,0)</f>
        <v>#REF!</v>
      </c>
      <c r="E169" s="83"/>
      <c r="F169" s="83"/>
      <c r="G169" s="84"/>
      <c r="H169" s="86">
        <v>0.85981308411214952</v>
      </c>
      <c r="I169" s="86">
        <v>0.85981308411214952</v>
      </c>
      <c r="J169" s="86">
        <v>0.83193277310924374</v>
      </c>
      <c r="K169" s="87">
        <v>92</v>
      </c>
      <c r="L169" s="87">
        <v>92</v>
      </c>
      <c r="M169" s="88">
        <v>99</v>
      </c>
      <c r="N169" s="38" t="e">
        <f>D169*N167</f>
        <v>#REF!</v>
      </c>
      <c r="O169" s="139"/>
      <c r="P169" s="89"/>
      <c r="Q169" s="91"/>
      <c r="R169" s="38">
        <v>10</v>
      </c>
      <c r="S169" s="89"/>
      <c r="T169" s="89"/>
      <c r="U169" s="91"/>
      <c r="V169" s="38" t="e">
        <f>D169*V167</f>
        <v>#REF!</v>
      </c>
      <c r="W169" s="89"/>
      <c r="X169" s="89"/>
      <c r="Y169" s="91"/>
    </row>
    <row r="170" spans="1:25" ht="25.5" thickBot="1" x14ac:dyDescent="0.3">
      <c r="A170" s="204">
        <v>1314</v>
      </c>
      <c r="B170" s="44" t="s">
        <v>306</v>
      </c>
      <c r="C170" s="45" t="s">
        <v>304</v>
      </c>
      <c r="D170" s="79" t="e">
        <f>ROUND(#REF!*5.2%+#REF!/1,0)</f>
        <v>#REF!</v>
      </c>
      <c r="E170" s="83"/>
      <c r="F170" s="83"/>
      <c r="G170" s="84"/>
      <c r="H170" s="86">
        <v>0.95327102803738317</v>
      </c>
      <c r="I170" s="86">
        <v>0.95327102803738317</v>
      </c>
      <c r="J170" s="86">
        <v>0.91596638655462181</v>
      </c>
      <c r="K170" s="87">
        <v>102</v>
      </c>
      <c r="L170" s="87">
        <v>102</v>
      </c>
      <c r="M170" s="88">
        <v>109</v>
      </c>
      <c r="N170" s="46" t="e">
        <f>D170*N167</f>
        <v>#REF!</v>
      </c>
      <c r="O170" s="159"/>
      <c r="P170" s="106"/>
      <c r="Q170" s="107"/>
      <c r="R170" s="46">
        <v>10</v>
      </c>
      <c r="S170" s="106"/>
      <c r="T170" s="106"/>
      <c r="U170" s="107"/>
      <c r="V170" s="46" t="e">
        <f>D170*V167</f>
        <v>#REF!</v>
      </c>
      <c r="W170" s="106"/>
      <c r="X170" s="106"/>
      <c r="Y170" s="107"/>
    </row>
    <row r="171" spans="1:25" ht="24.75" x14ac:dyDescent="0.25">
      <c r="A171" s="205">
        <v>1320</v>
      </c>
      <c r="B171" s="101" t="s">
        <v>307</v>
      </c>
      <c r="C171" s="102" t="s">
        <v>304</v>
      </c>
      <c r="D171" s="163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1"/>
      <c r="O171" s="137" t="e">
        <f>E171*N167</f>
        <v>#REF!</v>
      </c>
      <c r="P171" s="103" t="e">
        <f>F171*N167</f>
        <v>#REF!</v>
      </c>
      <c r="Q171" s="82" t="e">
        <f>G171*N167</f>
        <v>#REF!</v>
      </c>
      <c r="R171" s="81"/>
      <c r="S171" s="30">
        <v>10</v>
      </c>
      <c r="T171" s="30">
        <v>10</v>
      </c>
      <c r="U171" s="82" t="e">
        <f>G171*R167</f>
        <v>#REF!</v>
      </c>
      <c r="V171" s="81"/>
      <c r="W171" s="103" t="e">
        <f>E171*V167</f>
        <v>#REF!</v>
      </c>
      <c r="X171" s="103" t="e">
        <f>F171*V167</f>
        <v>#REF!</v>
      </c>
      <c r="Y171" s="82" t="e">
        <f>G171*V167</f>
        <v>#REF!</v>
      </c>
    </row>
    <row r="172" spans="1:25" ht="25.5" thickBot="1" x14ac:dyDescent="0.3">
      <c r="A172" s="204">
        <v>1324</v>
      </c>
      <c r="B172" s="44" t="s">
        <v>308</v>
      </c>
      <c r="C172" s="45" t="s">
        <v>304</v>
      </c>
      <c r="D172" s="79" t="e">
        <f>ROUND(#REF!*5.2%+#REF!/1,0)</f>
        <v>#REF!</v>
      </c>
      <c r="E172" s="83"/>
      <c r="F172" s="83"/>
      <c r="G172" s="84"/>
      <c r="H172" s="86">
        <v>0.8125</v>
      </c>
      <c r="I172" s="86">
        <v>0.8125</v>
      </c>
      <c r="J172" s="86">
        <v>0.76190476190476186</v>
      </c>
      <c r="K172" s="87">
        <v>65</v>
      </c>
      <c r="L172" s="87">
        <v>65</v>
      </c>
      <c r="M172" s="88">
        <v>64</v>
      </c>
      <c r="N172" s="46">
        <v>5</v>
      </c>
      <c r="O172" s="159"/>
      <c r="P172" s="106"/>
      <c r="Q172" s="107"/>
      <c r="R172" s="46">
        <v>5</v>
      </c>
      <c r="S172" s="106"/>
      <c r="T172" s="106"/>
      <c r="U172" s="107"/>
      <c r="V172" s="46" t="e">
        <f>D172*V167</f>
        <v>#REF!</v>
      </c>
      <c r="W172" s="106"/>
      <c r="X172" s="106"/>
      <c r="Y172" s="107"/>
    </row>
    <row r="173" spans="1:25" s="4" customFormat="1" ht="15.75" thickBot="1" x14ac:dyDescent="0.3">
      <c r="A173" s="200">
        <v>14</v>
      </c>
      <c r="B173" s="425" t="s">
        <v>309</v>
      </c>
      <c r="C173" s="434"/>
      <c r="D173" s="434"/>
      <c r="E173" s="434"/>
      <c r="F173" s="434"/>
      <c r="G173" s="435"/>
      <c r="N173" s="510">
        <v>0.05</v>
      </c>
      <c r="O173" s="511"/>
      <c r="P173" s="511"/>
      <c r="Q173" s="537"/>
      <c r="R173" s="538">
        <v>0.1</v>
      </c>
      <c r="S173" s="511"/>
      <c r="T173" s="511"/>
      <c r="U173" s="537"/>
      <c r="V173" s="538">
        <v>0.15</v>
      </c>
      <c r="W173" s="511"/>
      <c r="X173" s="511"/>
      <c r="Y173" s="512"/>
    </row>
    <row r="174" spans="1:25" ht="24.75" x14ac:dyDescent="0.25">
      <c r="A174" s="202">
        <v>1410</v>
      </c>
      <c r="B174" s="101" t="s">
        <v>310</v>
      </c>
      <c r="C174" s="102" t="s">
        <v>311</v>
      </c>
      <c r="D174" s="102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6">
        <v>0.97368421052631582</v>
      </c>
      <c r="I174" s="86">
        <v>0.96052631578947367</v>
      </c>
      <c r="J174" s="86">
        <v>0.94736842105263153</v>
      </c>
      <c r="K174" s="87">
        <v>365</v>
      </c>
      <c r="L174" s="87">
        <v>365</v>
      </c>
      <c r="M174" s="88">
        <v>360</v>
      </c>
      <c r="N174" s="232"/>
      <c r="O174" s="137" t="e">
        <f>E174*N173</f>
        <v>#REF!</v>
      </c>
      <c r="P174" s="103" t="e">
        <f>F174*N173</f>
        <v>#REF!</v>
      </c>
      <c r="Q174" s="82" t="e">
        <f>G174*N173</f>
        <v>#REF!</v>
      </c>
      <c r="R174" s="29"/>
      <c r="S174" s="103" t="e">
        <f>E174*R173</f>
        <v>#REF!</v>
      </c>
      <c r="T174" s="103" t="e">
        <f>G174*R173</f>
        <v>#REF!</v>
      </c>
      <c r="U174" s="82" t="e">
        <f>G174*R173</f>
        <v>#REF!</v>
      </c>
      <c r="V174" s="29"/>
      <c r="W174" s="103" t="e">
        <f>E174*V173</f>
        <v>#REF!</v>
      </c>
      <c r="X174" s="103" t="e">
        <f>F174*V173</f>
        <v>#REF!</v>
      </c>
      <c r="Y174" s="82" t="e">
        <f>G174*V173</f>
        <v>#REF!</v>
      </c>
    </row>
    <row r="175" spans="1:25" x14ac:dyDescent="0.25">
      <c r="A175" s="233">
        <v>1420</v>
      </c>
      <c r="B175" s="150" t="s">
        <v>312</v>
      </c>
      <c r="C175" s="162" t="s">
        <v>313</v>
      </c>
      <c r="D175" s="162"/>
      <c r="E175" s="240" t="e">
        <f>ROUND(#REF!*5.2%+#REF!/1,0)</f>
        <v>#REF!</v>
      </c>
      <c r="F175" s="240" t="e">
        <f>ROUND(#REF!*5.2%+#REF!/1,0)</f>
        <v>#REF!</v>
      </c>
      <c r="G175" s="240" t="e">
        <f>ROUND(#REF!*5.2%+#REF!/1,0)</f>
        <v>#REF!</v>
      </c>
      <c r="H175" s="86">
        <v>0.97589199614271938</v>
      </c>
      <c r="I175" s="86">
        <v>0.98553519768563158</v>
      </c>
      <c r="J175" s="86">
        <v>0.98071359691417548</v>
      </c>
      <c r="K175" s="87">
        <v>1022</v>
      </c>
      <c r="L175" s="87">
        <v>1022</v>
      </c>
      <c r="M175" s="88">
        <v>1017</v>
      </c>
      <c r="N175" s="234"/>
      <c r="O175" s="157" t="e">
        <f>E175*N173</f>
        <v>#REF!</v>
      </c>
      <c r="P175" s="153" t="e">
        <f>F175*N173</f>
        <v>#REF!</v>
      </c>
      <c r="Q175" s="235" t="e">
        <f>G175*N173</f>
        <v>#REF!</v>
      </c>
      <c r="R175" s="38"/>
      <c r="S175" s="153">
        <v>110</v>
      </c>
      <c r="T175" s="153">
        <v>110</v>
      </c>
      <c r="U175" s="235">
        <v>110</v>
      </c>
      <c r="V175" s="38"/>
      <c r="W175" s="153" t="e">
        <f>E175*V173</f>
        <v>#REF!</v>
      </c>
      <c r="X175" s="153" t="e">
        <f>F175*V173</f>
        <v>#REF!</v>
      </c>
      <c r="Y175" s="235" t="e">
        <f>G175*V173</f>
        <v>#REF!</v>
      </c>
    </row>
    <row r="176" spans="1:25" ht="24.75" x14ac:dyDescent="0.25">
      <c r="A176" s="233">
        <v>1430</v>
      </c>
      <c r="B176" s="150" t="s">
        <v>314</v>
      </c>
      <c r="C176" s="162" t="s">
        <v>313</v>
      </c>
      <c r="D176" s="162"/>
      <c r="E176" s="240" t="e">
        <f>ROUND(#REF!*5.2%+#REF!/1,0)</f>
        <v>#REF!</v>
      </c>
      <c r="F176" s="240" t="e">
        <f>ROUND(#REF!*5.2%+#REF!/1,0)</f>
        <v>#REF!</v>
      </c>
      <c r="G176" s="240" t="e">
        <f>ROUND(#REF!*5.2%+#REF!/1,0)</f>
        <v>#REF!</v>
      </c>
      <c r="H176" s="86">
        <v>0.97503566333808844</v>
      </c>
      <c r="I176" s="86">
        <v>0.98930099857346643</v>
      </c>
      <c r="J176" s="86">
        <v>0.98573466476462202</v>
      </c>
      <c r="K176" s="87">
        <v>1387</v>
      </c>
      <c r="L176" s="87">
        <v>1387</v>
      </c>
      <c r="M176" s="88">
        <v>1382</v>
      </c>
      <c r="N176" s="234"/>
      <c r="O176" s="157">
        <v>75</v>
      </c>
      <c r="P176" s="153">
        <v>75</v>
      </c>
      <c r="Q176" s="235">
        <v>75</v>
      </c>
      <c r="R176" s="38"/>
      <c r="S176" s="153">
        <v>150</v>
      </c>
      <c r="T176" s="153">
        <v>150</v>
      </c>
      <c r="U176" s="235">
        <v>150</v>
      </c>
      <c r="V176" s="38"/>
      <c r="W176" s="153" t="e">
        <f>E176*V173</f>
        <v>#REF!</v>
      </c>
      <c r="X176" s="153" t="e">
        <f>F176*V173</f>
        <v>#REF!</v>
      </c>
      <c r="Y176" s="235" t="e">
        <f>G176*V173</f>
        <v>#REF!</v>
      </c>
    </row>
    <row r="177" spans="1:25" x14ac:dyDescent="0.25">
      <c r="A177" s="233">
        <v>1440</v>
      </c>
      <c r="B177" s="150" t="s">
        <v>315</v>
      </c>
      <c r="C177" s="162" t="s">
        <v>313</v>
      </c>
      <c r="D177" s="162"/>
      <c r="E177" s="240" t="e">
        <f>ROUND(#REF!*5.2%+#REF!/1,0)</f>
        <v>#REF!</v>
      </c>
      <c r="F177" s="240" t="e">
        <f>ROUND(#REF!*5.2%+#REF!/1,0)</f>
        <v>#REF!</v>
      </c>
      <c r="G177" s="240" t="e">
        <f>ROUND(#REF!*5.2%+#REF!/1,0)</f>
        <v>#REF!</v>
      </c>
      <c r="H177" s="86">
        <v>0.97427101200686106</v>
      </c>
      <c r="I177" s="86">
        <v>0.99356775300171529</v>
      </c>
      <c r="J177" s="86">
        <v>0.99142367066895365</v>
      </c>
      <c r="K177" s="87">
        <v>2317</v>
      </c>
      <c r="L177" s="87">
        <v>2317</v>
      </c>
      <c r="M177" s="88">
        <v>2312</v>
      </c>
      <c r="N177" s="234"/>
      <c r="O177" s="157">
        <v>125</v>
      </c>
      <c r="P177" s="153">
        <v>125</v>
      </c>
      <c r="Q177" s="235">
        <v>125</v>
      </c>
      <c r="R177" s="38"/>
      <c r="S177" s="153" t="e">
        <f>E177*R173</f>
        <v>#REF!</v>
      </c>
      <c r="T177" s="153" t="e">
        <f>F177*R173</f>
        <v>#REF!</v>
      </c>
      <c r="U177" s="235" t="e">
        <f>G177*R173</f>
        <v>#REF!</v>
      </c>
      <c r="V177" s="38"/>
      <c r="W177" s="153" t="e">
        <f>E177*V173</f>
        <v>#REF!</v>
      </c>
      <c r="X177" s="153" t="e">
        <f>F177*V173</f>
        <v>#REF!</v>
      </c>
      <c r="Y177" s="235" t="e">
        <f>G177*V173</f>
        <v>#REF!</v>
      </c>
    </row>
    <row r="178" spans="1:25" ht="24.75" x14ac:dyDescent="0.25">
      <c r="A178" s="236">
        <v>1450</v>
      </c>
      <c r="B178" s="237" t="s">
        <v>316</v>
      </c>
      <c r="C178" s="238" t="s">
        <v>317</v>
      </c>
      <c r="D178" s="239"/>
      <c r="E178" s="240" t="e">
        <f>ROUND(#REF!*5.2%+#REF!/1,0)</f>
        <v>#REF!</v>
      </c>
      <c r="F178" s="240" t="e">
        <f>ROUND(#REF!*5.2%+#REF!/1,0)</f>
        <v>#REF!</v>
      </c>
      <c r="G178" s="240" t="e">
        <f>ROUND(#REF!*5.2%+#REF!/1,0)</f>
        <v>#REF!</v>
      </c>
      <c r="N178" s="63"/>
      <c r="O178" s="157">
        <v>25</v>
      </c>
      <c r="P178" s="153">
        <v>25</v>
      </c>
      <c r="Q178" s="235">
        <v>25</v>
      </c>
      <c r="R178" s="241"/>
      <c r="S178" s="242">
        <v>55</v>
      </c>
      <c r="T178" s="242">
        <v>55</v>
      </c>
      <c r="U178" s="243">
        <v>55</v>
      </c>
      <c r="V178" s="244"/>
      <c r="W178" s="242" t="e">
        <f>E178*V173</f>
        <v>#REF!</v>
      </c>
      <c r="X178" s="242" t="e">
        <f>F178*V173</f>
        <v>#REF!</v>
      </c>
      <c r="Y178" s="243" t="e">
        <f>G178*V173</f>
        <v>#REF!</v>
      </c>
    </row>
    <row r="179" spans="1:25" ht="24.75" x14ac:dyDescent="0.25">
      <c r="A179" s="236">
        <v>1451</v>
      </c>
      <c r="B179" s="237" t="s">
        <v>318</v>
      </c>
      <c r="C179" s="238" t="s">
        <v>319</v>
      </c>
      <c r="D179" s="37" t="e">
        <f>ROUND(#REF!*5.2%+#REF!/1,0)</f>
        <v>#REF!</v>
      </c>
      <c r="E179" s="83"/>
      <c r="F179" s="83"/>
      <c r="G179" s="84"/>
      <c r="H179" s="245">
        <v>0</v>
      </c>
      <c r="I179" s="245">
        <v>0</v>
      </c>
      <c r="J179" s="245">
        <v>0</v>
      </c>
      <c r="K179" s="245">
        <v>0</v>
      </c>
      <c r="L179" s="245">
        <v>0</v>
      </c>
      <c r="M179" s="245">
        <v>0</v>
      </c>
      <c r="N179" s="38">
        <v>35</v>
      </c>
      <c r="O179" s="246"/>
      <c r="P179" s="247"/>
      <c r="Q179" s="248"/>
      <c r="R179" s="244">
        <v>70</v>
      </c>
      <c r="S179" s="247"/>
      <c r="T179" s="247"/>
      <c r="U179" s="248"/>
      <c r="V179" s="244" t="e">
        <f>D179*V173</f>
        <v>#REF!</v>
      </c>
      <c r="W179" s="247">
        <v>176</v>
      </c>
      <c r="X179" s="247">
        <v>176</v>
      </c>
      <c r="Y179" s="248">
        <v>176</v>
      </c>
    </row>
    <row r="180" spans="1:25" ht="24.75" x14ac:dyDescent="0.25">
      <c r="A180" s="236">
        <v>1452</v>
      </c>
      <c r="B180" s="237" t="s">
        <v>320</v>
      </c>
      <c r="C180" s="238" t="s">
        <v>319</v>
      </c>
      <c r="D180" s="37" t="e">
        <f>ROUND(#REF!*5.2%+#REF!/1,0)</f>
        <v>#REF!</v>
      </c>
      <c r="E180" s="83"/>
      <c r="F180" s="83"/>
      <c r="G180" s="84"/>
      <c r="N180" s="38">
        <v>50</v>
      </c>
      <c r="O180" s="246"/>
      <c r="P180" s="247"/>
      <c r="Q180" s="248"/>
      <c r="R180" s="244">
        <v>95</v>
      </c>
      <c r="S180" s="247"/>
      <c r="T180" s="247"/>
      <c r="U180" s="248"/>
      <c r="V180" s="244" t="e">
        <f>D180*V173</f>
        <v>#REF!</v>
      </c>
      <c r="W180" s="247">
        <v>211</v>
      </c>
      <c r="X180" s="249">
        <v>211</v>
      </c>
      <c r="Y180" s="250">
        <v>211</v>
      </c>
    </row>
    <row r="181" spans="1:25" ht="24.75" x14ac:dyDescent="0.25">
      <c r="A181" s="236">
        <v>1453</v>
      </c>
      <c r="B181" s="237" t="s">
        <v>321</v>
      </c>
      <c r="C181" s="238" t="s">
        <v>319</v>
      </c>
      <c r="D181" s="37" t="e">
        <f>ROUND(#REF!*5.2%+#REF!/1,0)</f>
        <v>#REF!</v>
      </c>
      <c r="E181" s="83"/>
      <c r="F181" s="83"/>
      <c r="G181" s="84"/>
      <c r="N181" s="38" t="e">
        <f>D181*N173</f>
        <v>#REF!</v>
      </c>
      <c r="O181" s="246"/>
      <c r="P181" s="247"/>
      <c r="Q181" s="248"/>
      <c r="R181" s="244" t="e">
        <f>D181*R173</f>
        <v>#REF!</v>
      </c>
      <c r="S181" s="247"/>
      <c r="T181" s="247"/>
      <c r="U181" s="248"/>
      <c r="V181" s="244" t="e">
        <f>D181*V173</f>
        <v>#REF!</v>
      </c>
      <c r="W181" s="247">
        <v>132</v>
      </c>
      <c r="X181" s="249">
        <v>132</v>
      </c>
      <c r="Y181" s="250">
        <v>132</v>
      </c>
    </row>
    <row r="182" spans="1:25" ht="24.75" x14ac:dyDescent="0.25">
      <c r="A182" s="236">
        <v>1454</v>
      </c>
      <c r="B182" s="237" t="s">
        <v>322</v>
      </c>
      <c r="C182" s="238" t="s">
        <v>323</v>
      </c>
      <c r="D182" s="240">
        <v>0</v>
      </c>
      <c r="E182" s="251"/>
      <c r="F182" s="251"/>
      <c r="G182" s="185"/>
      <c r="N182" s="63"/>
      <c r="O182" s="64"/>
      <c r="P182" s="41"/>
      <c r="Q182" s="42"/>
      <c r="R182" s="133"/>
      <c r="S182" s="39"/>
      <c r="T182" s="39"/>
      <c r="U182" s="40"/>
      <c r="V182" s="133"/>
      <c r="W182" s="39"/>
      <c r="X182" s="39"/>
      <c r="Y182" s="40"/>
    </row>
    <row r="183" spans="1:25" ht="24.75" x14ac:dyDescent="0.25">
      <c r="A183" s="236">
        <v>1455</v>
      </c>
      <c r="B183" s="237" t="s">
        <v>324</v>
      </c>
      <c r="C183" s="238" t="s">
        <v>319</v>
      </c>
      <c r="D183" s="37" t="e">
        <f>ROUND(#REF!*5.2%+#REF!/1,0)</f>
        <v>#REF!</v>
      </c>
      <c r="E183" s="251"/>
      <c r="F183" s="251"/>
      <c r="G183" s="185"/>
      <c r="N183" s="63"/>
      <c r="O183" s="64"/>
      <c r="P183" s="41"/>
      <c r="Q183" s="42"/>
      <c r="R183" s="133"/>
      <c r="S183" s="39"/>
      <c r="T183" s="39"/>
      <c r="U183" s="40"/>
      <c r="V183" s="133"/>
      <c r="W183" s="39"/>
      <c r="X183" s="39"/>
      <c r="Y183" s="40"/>
    </row>
    <row r="184" spans="1:25" ht="36.75" x14ac:dyDescent="0.25">
      <c r="A184" s="236">
        <v>1456</v>
      </c>
      <c r="B184" s="237" t="s">
        <v>325</v>
      </c>
      <c r="C184" s="238" t="s">
        <v>319</v>
      </c>
      <c r="D184" s="37" t="e">
        <f>ROUND(#REF!*5.2%+#REF!/1,0)</f>
        <v>#REF!</v>
      </c>
      <c r="E184" s="251"/>
      <c r="F184" s="251"/>
      <c r="G184" s="185"/>
      <c r="N184" s="63"/>
      <c r="O184" s="64"/>
      <c r="P184" s="41"/>
      <c r="Q184" s="42"/>
      <c r="R184" s="133"/>
      <c r="S184" s="39"/>
      <c r="T184" s="39"/>
      <c r="U184" s="40"/>
      <c r="V184" s="133"/>
      <c r="W184" s="39"/>
      <c r="X184" s="39"/>
      <c r="Y184" s="40"/>
    </row>
    <row r="185" spans="1:25" ht="25.5" thickBot="1" x14ac:dyDescent="0.3">
      <c r="A185" s="236">
        <v>1457</v>
      </c>
      <c r="B185" s="237" t="s">
        <v>326</v>
      </c>
      <c r="C185" s="238" t="s">
        <v>319</v>
      </c>
      <c r="D185" s="79" t="e">
        <f>ROUND(#REF!*5.2%+#REF!/1,0)</f>
        <v>#REF!</v>
      </c>
      <c r="E185" s="251"/>
      <c r="F185" s="251"/>
      <c r="G185" s="185"/>
      <c r="N185" s="68"/>
      <c r="O185" s="69"/>
      <c r="P185" s="49"/>
      <c r="Q185" s="50"/>
      <c r="R185" s="132"/>
      <c r="S185" s="47"/>
      <c r="T185" s="47"/>
      <c r="U185" s="48"/>
      <c r="V185" s="132"/>
      <c r="W185" s="47"/>
      <c r="X185" s="47"/>
      <c r="Y185" s="48"/>
    </row>
    <row r="186" spans="1:25" x14ac:dyDescent="0.25">
      <c r="A186" s="233">
        <v>1460</v>
      </c>
      <c r="B186" s="150" t="s">
        <v>327</v>
      </c>
      <c r="C186" s="162" t="s">
        <v>39</v>
      </c>
      <c r="D186" s="151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1"/>
      <c r="O186" s="137">
        <v>60</v>
      </c>
      <c r="P186" s="103">
        <v>60</v>
      </c>
      <c r="Q186" s="82">
        <v>60</v>
      </c>
      <c r="R186" s="81"/>
      <c r="S186" s="30">
        <v>115</v>
      </c>
      <c r="T186" s="30">
        <v>115</v>
      </c>
      <c r="U186" s="31">
        <v>115</v>
      </c>
      <c r="V186" s="81"/>
      <c r="W186" s="103" t="e">
        <f>E186*V173</f>
        <v>#REF!</v>
      </c>
      <c r="X186" s="103" t="e">
        <f>F186*V173</f>
        <v>#REF!</v>
      </c>
      <c r="Y186" s="82" t="e">
        <f>G186*V173</f>
        <v>#REF!</v>
      </c>
    </row>
    <row r="187" spans="1:25" ht="24.75" x14ac:dyDescent="0.25">
      <c r="A187" s="233">
        <v>1461</v>
      </c>
      <c r="B187" s="150" t="s">
        <v>328</v>
      </c>
      <c r="C187" s="162" t="s">
        <v>39</v>
      </c>
      <c r="D187" s="37" t="e">
        <f>ROUND(#REF!*5.2%+#REF!/1,0)</f>
        <v>#REF!</v>
      </c>
      <c r="E187" s="83"/>
      <c r="F187" s="83"/>
      <c r="G187" s="84"/>
      <c r="H187" s="86">
        <v>0.97297297297297303</v>
      </c>
      <c r="I187" s="86">
        <v>0.97297297297297303</v>
      </c>
      <c r="J187" s="86">
        <v>0.97297297297297303</v>
      </c>
      <c r="K187" s="87">
        <v>2700</v>
      </c>
      <c r="L187" s="87">
        <v>2700</v>
      </c>
      <c r="M187" s="88">
        <v>2700</v>
      </c>
      <c r="N187" s="38">
        <v>90</v>
      </c>
      <c r="O187" s="139"/>
      <c r="P187" s="89"/>
      <c r="Q187" s="91"/>
      <c r="R187" s="38" t="e">
        <f>D187*R173</f>
        <v>#REF!</v>
      </c>
      <c r="S187" s="89"/>
      <c r="T187" s="89"/>
      <c r="U187" s="91"/>
      <c r="V187" s="38" t="e">
        <f>D187*V173</f>
        <v>#REF!</v>
      </c>
      <c r="W187" s="89"/>
      <c r="X187" s="89"/>
      <c r="Y187" s="91"/>
    </row>
    <row r="188" spans="1:25" ht="24.75" x14ac:dyDescent="0.25">
      <c r="A188" s="233">
        <v>1462</v>
      </c>
      <c r="B188" s="150" t="s">
        <v>329</v>
      </c>
      <c r="C188" s="162" t="s">
        <v>39</v>
      </c>
      <c r="D188" s="37" t="e">
        <f>ROUND(#REF!*5.2%+#REF!/1,0)</f>
        <v>#REF!</v>
      </c>
      <c r="E188" s="83"/>
      <c r="F188" s="83"/>
      <c r="G188" s="84"/>
      <c r="H188" s="86">
        <v>0.97364771151178919</v>
      </c>
      <c r="I188" s="86">
        <v>0.97364771151178919</v>
      </c>
      <c r="J188" s="86">
        <v>0.97364771151178919</v>
      </c>
      <c r="K188" s="87">
        <v>3510</v>
      </c>
      <c r="L188" s="87">
        <v>3510</v>
      </c>
      <c r="M188" s="88">
        <v>3510</v>
      </c>
      <c r="N188" s="38">
        <v>130</v>
      </c>
      <c r="O188" s="139"/>
      <c r="P188" s="89"/>
      <c r="Q188" s="91"/>
      <c r="R188" s="38">
        <v>265</v>
      </c>
      <c r="S188" s="89"/>
      <c r="T188" s="89"/>
      <c r="U188" s="91"/>
      <c r="V188" s="38" t="e">
        <f>D188*V173</f>
        <v>#REF!</v>
      </c>
      <c r="W188" s="89"/>
      <c r="X188" s="89"/>
      <c r="Y188" s="91"/>
    </row>
    <row r="189" spans="1:25" x14ac:dyDescent="0.25">
      <c r="A189" s="233">
        <v>1463</v>
      </c>
      <c r="B189" s="150" t="s">
        <v>330</v>
      </c>
      <c r="C189" s="162" t="s">
        <v>39</v>
      </c>
      <c r="D189" s="37" t="e">
        <f>ROUND(#REF!*5.2%+#REF!/1,0)</f>
        <v>#REF!</v>
      </c>
      <c r="E189" s="83"/>
      <c r="F189" s="83"/>
      <c r="G189" s="84"/>
      <c r="H189" s="86">
        <v>0.97297297297297303</v>
      </c>
      <c r="I189" s="86">
        <v>0.97297297297297303</v>
      </c>
      <c r="J189" s="86">
        <v>0.97297297297297303</v>
      </c>
      <c r="K189" s="87">
        <v>2160</v>
      </c>
      <c r="L189" s="87">
        <v>2214</v>
      </c>
      <c r="M189" s="88">
        <v>2160</v>
      </c>
      <c r="N189" s="38">
        <v>60</v>
      </c>
      <c r="O189" s="139"/>
      <c r="P189" s="89"/>
      <c r="Q189" s="91"/>
      <c r="R189" s="38">
        <v>115</v>
      </c>
      <c r="S189" s="89"/>
      <c r="T189" s="89"/>
      <c r="U189" s="91"/>
      <c r="V189" s="38" t="e">
        <f>D189*V173</f>
        <v>#REF!</v>
      </c>
      <c r="W189" s="89"/>
      <c r="X189" s="89"/>
      <c r="Y189" s="91"/>
    </row>
    <row r="190" spans="1:25" ht="24.75" x14ac:dyDescent="0.25">
      <c r="A190" s="233">
        <v>1464</v>
      </c>
      <c r="B190" s="150" t="s">
        <v>331</v>
      </c>
      <c r="C190" s="162" t="s">
        <v>39</v>
      </c>
      <c r="D190" s="240">
        <v>0</v>
      </c>
      <c r="E190" s="251"/>
      <c r="F190" s="251"/>
      <c r="G190" s="252"/>
      <c r="N190" s="63"/>
      <c r="O190" s="64"/>
      <c r="P190" s="41"/>
      <c r="Q190" s="42"/>
      <c r="R190" s="133"/>
      <c r="S190" s="39"/>
      <c r="T190" s="39"/>
      <c r="U190" s="40"/>
      <c r="V190" s="133"/>
      <c r="W190" s="39"/>
      <c r="X190" s="39"/>
      <c r="Y190" s="40"/>
    </row>
    <row r="191" spans="1:25" ht="24.75" x14ac:dyDescent="0.25">
      <c r="A191" s="233">
        <v>1465</v>
      </c>
      <c r="B191" s="150" t="s">
        <v>332</v>
      </c>
      <c r="C191" s="162" t="s">
        <v>39</v>
      </c>
      <c r="D191" s="37" t="e">
        <f>ROUND(#REF!*5.2%+#REF!/1,0)</f>
        <v>#REF!</v>
      </c>
      <c r="E191" s="83"/>
      <c r="F191" s="83"/>
      <c r="G191" s="84"/>
      <c r="H191" s="86">
        <v>0.6470588235294118</v>
      </c>
      <c r="I191" s="86">
        <v>0.6470588235294118</v>
      </c>
      <c r="J191" s="86">
        <v>0.6470588235294118</v>
      </c>
      <c r="K191" s="87">
        <v>110</v>
      </c>
      <c r="L191" s="87">
        <v>110</v>
      </c>
      <c r="M191" s="88">
        <v>110</v>
      </c>
      <c r="N191" s="38">
        <v>10</v>
      </c>
      <c r="O191" s="139">
        <v>10</v>
      </c>
      <c r="P191" s="89">
        <v>10</v>
      </c>
      <c r="Q191" s="91">
        <v>10</v>
      </c>
      <c r="R191" s="38">
        <v>20</v>
      </c>
      <c r="S191" s="89">
        <v>15</v>
      </c>
      <c r="T191" s="89">
        <v>15</v>
      </c>
      <c r="U191" s="91">
        <v>15</v>
      </c>
      <c r="V191" s="38" t="e">
        <f>D191*V173</f>
        <v>#REF!</v>
      </c>
      <c r="W191" s="89">
        <v>26</v>
      </c>
      <c r="X191" s="89">
        <v>26</v>
      </c>
      <c r="Y191" s="91">
        <v>26</v>
      </c>
    </row>
    <row r="192" spans="1:25" ht="24.75" x14ac:dyDescent="0.25">
      <c r="A192" s="233">
        <v>1466</v>
      </c>
      <c r="B192" s="150" t="s">
        <v>333</v>
      </c>
      <c r="C192" s="162" t="s">
        <v>39</v>
      </c>
      <c r="D192" s="37" t="e">
        <f>ROUND(#REF!*5.2%+#REF!/1,0)</f>
        <v>#REF!</v>
      </c>
      <c r="E192" s="83"/>
      <c r="F192" s="83"/>
      <c r="G192" s="84"/>
      <c r="N192" s="38">
        <v>10</v>
      </c>
      <c r="O192" s="139"/>
      <c r="P192" s="89"/>
      <c r="Q192" s="91"/>
      <c r="R192" s="38">
        <v>20</v>
      </c>
      <c r="S192" s="134"/>
      <c r="T192" s="134"/>
      <c r="U192" s="199"/>
      <c r="V192" s="38" t="e">
        <f>D192*V173</f>
        <v>#REF!</v>
      </c>
      <c r="W192" s="134">
        <v>30</v>
      </c>
      <c r="X192" s="134">
        <v>30</v>
      </c>
      <c r="Y192" s="199">
        <v>30</v>
      </c>
    </row>
    <row r="193" spans="1:25" ht="24.75" x14ac:dyDescent="0.25">
      <c r="A193" s="233">
        <v>1467</v>
      </c>
      <c r="B193" s="150" t="s">
        <v>334</v>
      </c>
      <c r="C193" s="162" t="s">
        <v>39</v>
      </c>
      <c r="D193" s="37" t="e">
        <f>ROUND(#REF!*5.2%+#REF!/1,0)</f>
        <v>#REF!</v>
      </c>
      <c r="E193" s="83"/>
      <c r="F193" s="83"/>
      <c r="G193" s="84"/>
      <c r="N193" s="38">
        <v>25</v>
      </c>
      <c r="O193" s="139"/>
      <c r="P193" s="89"/>
      <c r="Q193" s="91"/>
      <c r="R193" s="38">
        <v>50</v>
      </c>
      <c r="S193" s="134"/>
      <c r="T193" s="134"/>
      <c r="U193" s="199"/>
      <c r="V193" s="38" t="e">
        <f>D193*V173</f>
        <v>#REF!</v>
      </c>
      <c r="W193" s="134">
        <v>69</v>
      </c>
      <c r="X193" s="134">
        <v>69</v>
      </c>
      <c r="Y193" s="199">
        <v>69</v>
      </c>
    </row>
    <row r="194" spans="1:25" ht="24.75" x14ac:dyDescent="0.25">
      <c r="A194" s="236">
        <v>1470</v>
      </c>
      <c r="B194" s="237" t="s">
        <v>335</v>
      </c>
      <c r="C194" s="238" t="s">
        <v>336</v>
      </c>
      <c r="D194" s="253"/>
      <c r="E194" s="240" t="e">
        <f>ROUND(#REF!*5.2%+#REF!/1,0)</f>
        <v>#REF!</v>
      </c>
      <c r="F194" s="240" t="e">
        <f>ROUND(#REF!*5.2%+#REF!/1,0)</f>
        <v>#REF!</v>
      </c>
      <c r="G194" s="240" t="e">
        <f>ROUND(#REF!*5.2%+#REF!/1,0)</f>
        <v>#REF!</v>
      </c>
      <c r="N194" s="63"/>
      <c r="O194" s="157">
        <v>535</v>
      </c>
      <c r="P194" s="153">
        <v>535</v>
      </c>
      <c r="Q194" s="235">
        <v>535</v>
      </c>
      <c r="R194" s="133"/>
      <c r="S194" s="153" t="e">
        <f>F194*R173</f>
        <v>#REF!</v>
      </c>
      <c r="T194" s="153" t="e">
        <f>F194*R173</f>
        <v>#REF!</v>
      </c>
      <c r="U194" s="235" t="e">
        <f>G194*R173</f>
        <v>#REF!</v>
      </c>
      <c r="V194" s="38"/>
      <c r="W194" s="153" t="e">
        <f>E194*V173</f>
        <v>#REF!</v>
      </c>
      <c r="X194" s="153" t="e">
        <f>F194*V173</f>
        <v>#REF!</v>
      </c>
      <c r="Y194" s="235" t="e">
        <f>G194*V173</f>
        <v>#REF!</v>
      </c>
    </row>
    <row r="195" spans="1:25" ht="24.75" x14ac:dyDescent="0.25">
      <c r="A195" s="236">
        <v>1480</v>
      </c>
      <c r="B195" s="237" t="s">
        <v>337</v>
      </c>
      <c r="C195" s="238" t="s">
        <v>336</v>
      </c>
      <c r="D195" s="253"/>
      <c r="E195" s="240" t="e">
        <f>ROUND(#REF!*5.2%+#REF!/1,0)</f>
        <v>#REF!</v>
      </c>
      <c r="F195" s="240" t="e">
        <f>ROUND(#REF!*5.2%+#REF!/1,0)</f>
        <v>#REF!</v>
      </c>
      <c r="G195" s="240" t="e">
        <f>ROUND(#REF!*5.2%+#REF!/1,0)</f>
        <v>#REF!</v>
      </c>
      <c r="N195" s="63"/>
      <c r="O195" s="157" t="e">
        <f>E195*N173</f>
        <v>#REF!</v>
      </c>
      <c r="P195" s="153" t="e">
        <f>F195*N173</f>
        <v>#REF!</v>
      </c>
      <c r="Q195" s="235" t="e">
        <f>G195*N173</f>
        <v>#REF!</v>
      </c>
      <c r="R195" s="133"/>
      <c r="S195" s="153">
        <v>1180</v>
      </c>
      <c r="T195" s="153">
        <v>1180</v>
      </c>
      <c r="U195" s="235">
        <v>1180</v>
      </c>
      <c r="V195" s="38"/>
      <c r="W195" s="153" t="e">
        <f>E195*V173</f>
        <v>#REF!</v>
      </c>
      <c r="X195" s="153" t="e">
        <f>F195*V173</f>
        <v>#REF!</v>
      </c>
      <c r="Y195" s="235" t="e">
        <f>G195*V173</f>
        <v>#REF!</v>
      </c>
    </row>
    <row r="196" spans="1:25" ht="25.5" thickBot="1" x14ac:dyDescent="0.3">
      <c r="A196" s="254">
        <v>1490</v>
      </c>
      <c r="B196" s="255" t="s">
        <v>316</v>
      </c>
      <c r="C196" s="256" t="s">
        <v>338</v>
      </c>
      <c r="D196" s="187"/>
      <c r="E196" s="240" t="e">
        <f>ROUND(#REF!*5.2%+#REF!/1,0)</f>
        <v>#REF!</v>
      </c>
      <c r="F196" s="240" t="e">
        <f>ROUND(#REF!*5.2%+#REF!/1,0)</f>
        <v>#REF!</v>
      </c>
      <c r="G196" s="240" t="e">
        <f>ROUND(#REF!*5.2%+#REF!/1,0)</f>
        <v>#REF!</v>
      </c>
      <c r="N196" s="68"/>
      <c r="O196" s="158">
        <v>10</v>
      </c>
      <c r="P196" s="257">
        <v>10</v>
      </c>
      <c r="Q196" s="258">
        <v>10</v>
      </c>
      <c r="R196" s="132"/>
      <c r="S196" s="257">
        <v>25</v>
      </c>
      <c r="T196" s="257">
        <v>25</v>
      </c>
      <c r="U196" s="258">
        <v>25</v>
      </c>
      <c r="V196" s="46"/>
      <c r="W196" s="257" t="e">
        <f>E196*V173</f>
        <v>#REF!</v>
      </c>
      <c r="X196" s="257" t="e">
        <f>F196*V173</f>
        <v>#REF!</v>
      </c>
      <c r="Y196" s="258" t="e">
        <f>G196*V173</f>
        <v>#REF!</v>
      </c>
    </row>
    <row r="197" spans="1:25" ht="15.75" thickBot="1" x14ac:dyDescent="0.3">
      <c r="A197" s="229">
        <v>15</v>
      </c>
      <c r="B197" s="445" t="s">
        <v>339</v>
      </c>
      <c r="C197" s="429"/>
      <c r="D197" s="429"/>
      <c r="E197" s="429"/>
      <c r="F197" s="429"/>
      <c r="G197" s="430"/>
      <c r="N197" s="530"/>
      <c r="O197" s="517"/>
      <c r="P197" s="517"/>
      <c r="Q197" s="517"/>
      <c r="R197" s="510">
        <v>0.05</v>
      </c>
      <c r="S197" s="511"/>
      <c r="T197" s="511"/>
      <c r="U197" s="512"/>
      <c r="V197" s="510">
        <v>0.1</v>
      </c>
      <c r="W197" s="511"/>
      <c r="X197" s="511"/>
      <c r="Y197" s="512"/>
    </row>
    <row r="198" spans="1:25" ht="15" customHeight="1" x14ac:dyDescent="0.25">
      <c r="A198" s="259">
        <v>1510</v>
      </c>
      <c r="B198" s="260" t="s">
        <v>340</v>
      </c>
      <c r="C198" s="261" t="s">
        <v>199</v>
      </c>
      <c r="D198" s="136" t="s">
        <v>200</v>
      </c>
      <c r="E198" s="262"/>
      <c r="F198" s="262"/>
      <c r="G198" s="263"/>
      <c r="N198" s="499" t="s">
        <v>341</v>
      </c>
      <c r="O198" s="500"/>
      <c r="P198" s="500"/>
      <c r="Q198" s="501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30">
        <v>1520</v>
      </c>
      <c r="B199" s="35" t="s">
        <v>342</v>
      </c>
      <c r="C199" s="36" t="s">
        <v>199</v>
      </c>
      <c r="D199" s="113" t="s">
        <v>200</v>
      </c>
      <c r="E199" s="187"/>
      <c r="F199" s="187"/>
      <c r="G199" s="185"/>
      <c r="N199" s="502"/>
      <c r="O199" s="503"/>
      <c r="P199" s="503"/>
      <c r="Q199" s="504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06">
        <v>1530</v>
      </c>
      <c r="B200" s="264" t="s">
        <v>343</v>
      </c>
      <c r="C200" s="265" t="s">
        <v>199</v>
      </c>
      <c r="D200" s="266" t="s">
        <v>200</v>
      </c>
      <c r="E200" s="267"/>
      <c r="F200" s="267"/>
      <c r="G200" s="268"/>
      <c r="N200" s="502"/>
      <c r="O200" s="503"/>
      <c r="P200" s="503"/>
      <c r="Q200" s="504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269">
        <v>1540</v>
      </c>
      <c r="B201" s="115" t="s">
        <v>344</v>
      </c>
      <c r="C201" s="116" t="s">
        <v>199</v>
      </c>
      <c r="D201" s="270" t="s">
        <v>200</v>
      </c>
      <c r="E201" s="271"/>
      <c r="F201" s="271"/>
      <c r="G201" s="198"/>
      <c r="N201" s="505"/>
      <c r="O201" s="506"/>
      <c r="P201" s="506"/>
      <c r="Q201" s="507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29">
        <v>16</v>
      </c>
      <c r="B202" s="425" t="s">
        <v>345</v>
      </c>
      <c r="C202" s="446"/>
      <c r="D202" s="446"/>
      <c r="E202" s="446"/>
      <c r="F202" s="446"/>
      <c r="G202" s="447"/>
      <c r="N202" s="510"/>
      <c r="O202" s="511"/>
      <c r="P202" s="511"/>
      <c r="Q202" s="512"/>
      <c r="R202" s="510"/>
      <c r="S202" s="511"/>
      <c r="T202" s="511"/>
      <c r="U202" s="512"/>
      <c r="V202" s="510"/>
      <c r="W202" s="511"/>
      <c r="X202" s="511"/>
      <c r="Y202" s="512"/>
    </row>
    <row r="203" spans="1:25" ht="24.75" x14ac:dyDescent="0.25">
      <c r="A203" s="202">
        <v>1610</v>
      </c>
      <c r="B203" s="101" t="s">
        <v>346</v>
      </c>
      <c r="C203" s="102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541"/>
      <c r="O203" s="542"/>
      <c r="P203" s="542"/>
      <c r="Q203" s="542"/>
      <c r="R203" s="542"/>
      <c r="S203" s="542"/>
      <c r="T203" s="542"/>
      <c r="U203" s="542"/>
      <c r="V203" s="542"/>
      <c r="W203" s="542"/>
      <c r="X203" s="542"/>
      <c r="Y203" s="543"/>
    </row>
    <row r="204" spans="1:25" ht="24.75" x14ac:dyDescent="0.25">
      <c r="A204" s="203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3"/>
      <c r="F204" s="83"/>
      <c r="G204" s="84"/>
      <c r="H204" s="274">
        <v>0</v>
      </c>
      <c r="I204" s="274">
        <v>0</v>
      </c>
      <c r="J204" s="274">
        <v>0</v>
      </c>
      <c r="K204" s="274">
        <v>0</v>
      </c>
      <c r="L204" s="274">
        <v>0</v>
      </c>
      <c r="M204" s="274">
        <v>0</v>
      </c>
      <c r="N204" s="544"/>
      <c r="O204" s="545"/>
      <c r="P204" s="545"/>
      <c r="Q204" s="545"/>
      <c r="R204" s="545"/>
      <c r="S204" s="545"/>
      <c r="T204" s="545"/>
      <c r="U204" s="545"/>
      <c r="V204" s="545"/>
      <c r="W204" s="545"/>
      <c r="X204" s="545"/>
      <c r="Y204" s="546"/>
    </row>
    <row r="205" spans="1:25" ht="25.5" thickBot="1" x14ac:dyDescent="0.3">
      <c r="A205" s="204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3"/>
      <c r="F205" s="83"/>
      <c r="G205" s="84"/>
      <c r="N205" s="544"/>
      <c r="O205" s="545"/>
      <c r="P205" s="545"/>
      <c r="Q205" s="545"/>
      <c r="R205" s="545"/>
      <c r="S205" s="545"/>
      <c r="T205" s="545"/>
      <c r="U205" s="545"/>
      <c r="V205" s="545"/>
      <c r="W205" s="545"/>
      <c r="X205" s="545"/>
      <c r="Y205" s="546"/>
    </row>
    <row r="206" spans="1:25" ht="24.75" x14ac:dyDescent="0.25">
      <c r="A206" s="226">
        <v>1620</v>
      </c>
      <c r="B206" s="109" t="s">
        <v>349</v>
      </c>
      <c r="C206" s="102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544"/>
      <c r="O206" s="545"/>
      <c r="P206" s="545"/>
      <c r="Q206" s="545"/>
      <c r="R206" s="545"/>
      <c r="S206" s="545"/>
      <c r="T206" s="545"/>
      <c r="U206" s="545"/>
      <c r="V206" s="545"/>
      <c r="W206" s="545"/>
      <c r="X206" s="545"/>
      <c r="Y206" s="546"/>
    </row>
    <row r="207" spans="1:25" ht="24.75" x14ac:dyDescent="0.25">
      <c r="A207" s="206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3"/>
      <c r="F207" s="83"/>
      <c r="G207" s="84"/>
      <c r="N207" s="544"/>
      <c r="O207" s="545"/>
      <c r="P207" s="545"/>
      <c r="Q207" s="545"/>
      <c r="R207" s="545"/>
      <c r="S207" s="545"/>
      <c r="T207" s="545"/>
      <c r="U207" s="545"/>
      <c r="V207" s="545"/>
      <c r="W207" s="545"/>
      <c r="X207" s="545"/>
      <c r="Y207" s="546"/>
    </row>
    <row r="208" spans="1:25" ht="25.5" thickBot="1" x14ac:dyDescent="0.3">
      <c r="A208" s="204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3"/>
      <c r="F208" s="83"/>
      <c r="G208" s="84"/>
      <c r="N208" s="544"/>
      <c r="O208" s="545"/>
      <c r="P208" s="545"/>
      <c r="Q208" s="545"/>
      <c r="R208" s="545"/>
      <c r="S208" s="545"/>
      <c r="T208" s="545"/>
      <c r="U208" s="545"/>
      <c r="V208" s="545"/>
      <c r="W208" s="545"/>
      <c r="X208" s="545"/>
      <c r="Y208" s="546"/>
    </row>
    <row r="209" spans="1:25" ht="24.75" x14ac:dyDescent="0.25">
      <c r="A209" s="205">
        <v>1630</v>
      </c>
      <c r="B209" s="101" t="s">
        <v>352</v>
      </c>
      <c r="C209" s="102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544"/>
      <c r="O209" s="545"/>
      <c r="P209" s="545"/>
      <c r="Q209" s="545"/>
      <c r="R209" s="545"/>
      <c r="S209" s="545"/>
      <c r="T209" s="545"/>
      <c r="U209" s="545"/>
      <c r="V209" s="545"/>
      <c r="W209" s="545"/>
      <c r="X209" s="545"/>
      <c r="Y209" s="546"/>
    </row>
    <row r="210" spans="1:25" ht="24.75" x14ac:dyDescent="0.25">
      <c r="A210" s="203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3"/>
      <c r="F210" s="83"/>
      <c r="G210" s="84"/>
      <c r="N210" s="544"/>
      <c r="O210" s="545"/>
      <c r="P210" s="545"/>
      <c r="Q210" s="545"/>
      <c r="R210" s="545"/>
      <c r="S210" s="545"/>
      <c r="T210" s="545"/>
      <c r="U210" s="545"/>
      <c r="V210" s="545"/>
      <c r="W210" s="545"/>
      <c r="X210" s="545"/>
      <c r="Y210" s="546"/>
    </row>
    <row r="211" spans="1:25" ht="25.5" thickBot="1" x14ac:dyDescent="0.3">
      <c r="A211" s="204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3"/>
      <c r="F211" s="83"/>
      <c r="G211" s="84"/>
      <c r="N211" s="544"/>
      <c r="O211" s="545"/>
      <c r="P211" s="545"/>
      <c r="Q211" s="545"/>
      <c r="R211" s="545"/>
      <c r="S211" s="545"/>
      <c r="T211" s="545"/>
      <c r="U211" s="545"/>
      <c r="V211" s="545"/>
      <c r="W211" s="545"/>
      <c r="X211" s="545"/>
      <c r="Y211" s="546"/>
    </row>
    <row r="212" spans="1:25" ht="24.75" x14ac:dyDescent="0.25">
      <c r="A212" s="226">
        <v>1640</v>
      </c>
      <c r="B212" s="109" t="s">
        <v>355</v>
      </c>
      <c r="C212" s="102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544"/>
      <c r="O212" s="545"/>
      <c r="P212" s="545"/>
      <c r="Q212" s="545"/>
      <c r="R212" s="545"/>
      <c r="S212" s="545"/>
      <c r="T212" s="545"/>
      <c r="U212" s="545"/>
      <c r="V212" s="545"/>
      <c r="W212" s="545"/>
      <c r="X212" s="545"/>
      <c r="Y212" s="546"/>
    </row>
    <row r="213" spans="1:25" ht="24.75" x14ac:dyDescent="0.25">
      <c r="A213" s="203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3"/>
      <c r="F213" s="83"/>
      <c r="G213" s="84"/>
      <c r="N213" s="544"/>
      <c r="O213" s="545"/>
      <c r="P213" s="545"/>
      <c r="Q213" s="545"/>
      <c r="R213" s="545"/>
      <c r="S213" s="545"/>
      <c r="T213" s="545"/>
      <c r="U213" s="545"/>
      <c r="V213" s="545"/>
      <c r="W213" s="545"/>
      <c r="X213" s="545"/>
      <c r="Y213" s="546"/>
    </row>
    <row r="214" spans="1:25" ht="25.5" thickBot="1" x14ac:dyDescent="0.3">
      <c r="A214" s="275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3"/>
      <c r="F214" s="83"/>
      <c r="G214" s="84"/>
      <c r="N214" s="547"/>
      <c r="O214" s="548"/>
      <c r="P214" s="548"/>
      <c r="Q214" s="548"/>
      <c r="R214" s="548"/>
      <c r="S214" s="548"/>
      <c r="T214" s="548"/>
      <c r="U214" s="548"/>
      <c r="V214" s="548"/>
      <c r="W214" s="548"/>
      <c r="X214" s="548"/>
      <c r="Y214" s="549"/>
    </row>
    <row r="215" spans="1:25" s="4" customFormat="1" ht="15.75" thickBot="1" x14ac:dyDescent="0.3">
      <c r="A215" s="276">
        <v>17</v>
      </c>
      <c r="B215" s="431" t="s">
        <v>358</v>
      </c>
      <c r="C215" s="434"/>
      <c r="D215" s="434"/>
      <c r="E215" s="434"/>
      <c r="F215" s="434"/>
      <c r="G215" s="435"/>
      <c r="N215" s="550"/>
      <c r="O215" s="511"/>
      <c r="P215" s="511"/>
      <c r="Q215" s="512"/>
      <c r="R215" s="510">
        <v>0.2</v>
      </c>
      <c r="S215" s="511"/>
      <c r="T215" s="511"/>
      <c r="U215" s="512"/>
      <c r="V215" s="510">
        <v>0.3</v>
      </c>
      <c r="W215" s="511"/>
      <c r="X215" s="511"/>
      <c r="Y215" s="512"/>
    </row>
    <row r="216" spans="1:25" ht="24.75" x14ac:dyDescent="0.25">
      <c r="A216" s="277">
        <v>1700</v>
      </c>
      <c r="B216" s="278" t="s">
        <v>359</v>
      </c>
      <c r="C216" s="279" t="s">
        <v>360</v>
      </c>
      <c r="D216" s="102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551" t="s">
        <v>361</v>
      </c>
      <c r="O216" s="552"/>
      <c r="P216" s="552"/>
      <c r="Q216" s="553"/>
      <c r="R216" s="58"/>
      <c r="S216" s="30">
        <v>5</v>
      </c>
      <c r="T216" s="30">
        <v>5</v>
      </c>
      <c r="U216" s="31">
        <v>5</v>
      </c>
      <c r="V216" s="58"/>
      <c r="W216" s="103" t="e">
        <f>E216*V215</f>
        <v>#REF!</v>
      </c>
      <c r="X216" s="103" t="e">
        <f>F216*V215</f>
        <v>#REF!</v>
      </c>
      <c r="Y216" s="82" t="e">
        <f>G216*V215</f>
        <v>#REF!</v>
      </c>
    </row>
    <row r="217" spans="1:25" ht="15.75" thickBot="1" x14ac:dyDescent="0.3">
      <c r="A217" s="225">
        <v>1710</v>
      </c>
      <c r="B217" s="115" t="s">
        <v>362</v>
      </c>
      <c r="C217" s="116" t="s">
        <v>200</v>
      </c>
      <c r="D217" s="280"/>
      <c r="E217" s="280"/>
      <c r="F217" s="280"/>
      <c r="G217" s="198"/>
      <c r="N217" s="554"/>
      <c r="O217" s="555"/>
      <c r="P217" s="555"/>
      <c r="Q217" s="556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281">
        <v>18</v>
      </c>
      <c r="B218" s="428" t="s">
        <v>363</v>
      </c>
      <c r="C218" s="429"/>
      <c r="D218" s="429"/>
      <c r="E218" s="429"/>
      <c r="F218" s="429"/>
      <c r="G218" s="430"/>
      <c r="N218" s="118"/>
      <c r="O218" s="119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ht="25.5" thickBot="1" x14ac:dyDescent="0.3">
      <c r="A219" s="225">
        <v>1800</v>
      </c>
      <c r="B219" s="115" t="s">
        <v>364</v>
      </c>
      <c r="C219" s="116" t="s">
        <v>199</v>
      </c>
      <c r="D219" s="116" t="s">
        <v>200</v>
      </c>
      <c r="E219" s="280"/>
      <c r="F219" s="280"/>
      <c r="G219" s="198"/>
      <c r="N219" s="127"/>
      <c r="O219" s="128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:25" ht="15.75" thickBot="1" x14ac:dyDescent="0.3">
      <c r="A220" s="276">
        <v>19</v>
      </c>
      <c r="B220" s="428" t="s">
        <v>365</v>
      </c>
      <c r="C220" s="429"/>
      <c r="D220" s="429"/>
      <c r="E220" s="429"/>
      <c r="F220" s="429"/>
      <c r="G220" s="430"/>
      <c r="N220" s="510">
        <v>0.1</v>
      </c>
      <c r="O220" s="511"/>
      <c r="P220" s="511"/>
      <c r="Q220" s="512"/>
      <c r="R220" s="510">
        <v>0.2</v>
      </c>
      <c r="S220" s="511"/>
      <c r="T220" s="511"/>
      <c r="U220" s="512"/>
      <c r="V220" s="510">
        <v>0.3</v>
      </c>
      <c r="W220" s="511"/>
      <c r="X220" s="511"/>
      <c r="Y220" s="512"/>
    </row>
    <row r="221" spans="1:25" ht="15.75" thickBot="1" x14ac:dyDescent="0.3">
      <c r="A221" s="282">
        <v>1900</v>
      </c>
      <c r="B221" s="283" t="s">
        <v>366</v>
      </c>
      <c r="C221" s="284" t="s">
        <v>199</v>
      </c>
      <c r="D221" s="285"/>
      <c r="E221" s="285"/>
      <c r="F221" s="285"/>
      <c r="G221" s="263"/>
      <c r="N221" s="539" t="s">
        <v>23</v>
      </c>
      <c r="O221" s="500"/>
      <c r="P221" s="500"/>
      <c r="Q221" s="500"/>
      <c r="R221" s="286"/>
      <c r="S221" s="286"/>
      <c r="T221" s="286"/>
      <c r="U221" s="286"/>
      <c r="V221" s="286"/>
      <c r="W221" s="286"/>
      <c r="X221" s="286"/>
      <c r="Y221" s="286"/>
    </row>
    <row r="222" spans="1:25" x14ac:dyDescent="0.25">
      <c r="A222" s="226">
        <v>1910</v>
      </c>
      <c r="B222" s="109" t="s">
        <v>367</v>
      </c>
      <c r="C222" s="102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531"/>
      <c r="O222" s="503"/>
      <c r="P222" s="503"/>
      <c r="Q222" s="503"/>
      <c r="R222" s="81"/>
      <c r="S222" s="103">
        <v>135</v>
      </c>
      <c r="T222" s="103">
        <v>135</v>
      </c>
      <c r="U222" s="82">
        <v>135</v>
      </c>
      <c r="V222" s="81"/>
      <c r="W222" s="103" t="e">
        <f>E222*V220</f>
        <v>#REF!</v>
      </c>
      <c r="X222" s="103" t="e">
        <f>F222*V220</f>
        <v>#REF!</v>
      </c>
      <c r="Y222" s="82" t="e">
        <f>G222*V220</f>
        <v>#REF!</v>
      </c>
    </row>
    <row r="223" spans="1:25" ht="25.5" thickBot="1" x14ac:dyDescent="0.3">
      <c r="A223" s="225">
        <v>1912</v>
      </c>
      <c r="B223" s="115" t="s">
        <v>368</v>
      </c>
      <c r="C223" s="45" t="s">
        <v>22</v>
      </c>
      <c r="D223" s="79" t="e">
        <f>ROUND(#REF!*5.2%+#REF!/1,0)</f>
        <v>#REF!</v>
      </c>
      <c r="E223" s="83"/>
      <c r="F223" s="83"/>
      <c r="G223" s="84"/>
      <c r="N223" s="531"/>
      <c r="O223" s="503"/>
      <c r="P223" s="503"/>
      <c r="Q223" s="503"/>
      <c r="R223" s="46">
        <v>70</v>
      </c>
      <c r="S223" s="106"/>
      <c r="T223" s="106"/>
      <c r="U223" s="107"/>
      <c r="V223" s="46" t="e">
        <f>D223*V220</f>
        <v>#REF!</v>
      </c>
      <c r="W223" s="106">
        <v>290</v>
      </c>
      <c r="X223" s="104">
        <v>290</v>
      </c>
      <c r="Y223" s="105">
        <v>290</v>
      </c>
    </row>
    <row r="224" spans="1:25" x14ac:dyDescent="0.25">
      <c r="A224" s="226">
        <v>1920</v>
      </c>
      <c r="B224" s="109" t="s">
        <v>369</v>
      </c>
      <c r="C224" s="102" t="s">
        <v>22</v>
      </c>
      <c r="D224" s="151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531"/>
      <c r="O224" s="503"/>
      <c r="P224" s="503"/>
      <c r="Q224" s="503"/>
      <c r="R224" s="81"/>
      <c r="S224" s="103">
        <v>135</v>
      </c>
      <c r="T224" s="103">
        <v>135</v>
      </c>
      <c r="U224" s="82">
        <v>135</v>
      </c>
      <c r="V224" s="81"/>
      <c r="W224" s="103" t="e">
        <f>E224*V220</f>
        <v>#REF!</v>
      </c>
      <c r="X224" s="103" t="e">
        <f>F224*V220</f>
        <v>#REF!</v>
      </c>
      <c r="Y224" s="82" t="e">
        <f>G224*V220</f>
        <v>#REF!</v>
      </c>
    </row>
    <row r="225" spans="1:25" ht="25.5" thickBot="1" x14ac:dyDescent="0.3">
      <c r="A225" s="225">
        <v>1922</v>
      </c>
      <c r="B225" s="115" t="s">
        <v>370</v>
      </c>
      <c r="C225" s="45" t="s">
        <v>22</v>
      </c>
      <c r="D225" s="79" t="e">
        <f>ROUND(#REF!*5.2%+#REF!/1,0)</f>
        <v>#REF!</v>
      </c>
      <c r="E225" s="83"/>
      <c r="F225" s="83"/>
      <c r="G225" s="84"/>
      <c r="N225" s="531"/>
      <c r="O225" s="503"/>
      <c r="P225" s="503"/>
      <c r="Q225" s="503"/>
      <c r="R225" s="46">
        <v>205</v>
      </c>
      <c r="S225" s="106"/>
      <c r="T225" s="104"/>
      <c r="U225" s="105"/>
      <c r="V225" s="46" t="e">
        <f>D225*V220</f>
        <v>#REF!</v>
      </c>
      <c r="W225" s="106" t="e">
        <f>W224+V225</f>
        <v>#REF!</v>
      </c>
      <c r="X225" s="104">
        <v>485</v>
      </c>
      <c r="Y225" s="105">
        <v>485</v>
      </c>
    </row>
    <row r="226" spans="1:25" x14ac:dyDescent="0.25">
      <c r="A226" s="226">
        <v>1930</v>
      </c>
      <c r="B226" s="109" t="s">
        <v>371</v>
      </c>
      <c r="C226" s="102" t="s">
        <v>22</v>
      </c>
      <c r="D226" s="151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531"/>
      <c r="O226" s="503"/>
      <c r="P226" s="503"/>
      <c r="Q226" s="503"/>
      <c r="R226" s="81"/>
      <c r="S226" s="103">
        <v>135</v>
      </c>
      <c r="T226" s="103">
        <v>135</v>
      </c>
      <c r="U226" s="82">
        <v>135</v>
      </c>
      <c r="V226" s="81"/>
      <c r="W226" s="103" t="e">
        <f>E226*V220</f>
        <v>#REF!</v>
      </c>
      <c r="X226" s="103" t="e">
        <f>F226*V220</f>
        <v>#REF!</v>
      </c>
      <c r="Y226" s="82" t="e">
        <f>G226*V220</f>
        <v>#REF!</v>
      </c>
    </row>
    <row r="227" spans="1:25" ht="25.5" thickBot="1" x14ac:dyDescent="0.3">
      <c r="A227" s="225">
        <v>1932</v>
      </c>
      <c r="B227" s="115" t="s">
        <v>372</v>
      </c>
      <c r="C227" s="45" t="s">
        <v>22</v>
      </c>
      <c r="D227" s="79" t="e">
        <f>ROUND(#REF!*5.2%+#REF!/1,0)</f>
        <v>#REF!</v>
      </c>
      <c r="E227" s="83"/>
      <c r="F227" s="83"/>
      <c r="G227" s="84"/>
      <c r="N227" s="531"/>
      <c r="O227" s="503"/>
      <c r="P227" s="503"/>
      <c r="Q227" s="503"/>
      <c r="R227" s="46">
        <v>405</v>
      </c>
      <c r="S227" s="104"/>
      <c r="T227" s="104"/>
      <c r="U227" s="105"/>
      <c r="V227" s="46" t="e">
        <f>D227*V220</f>
        <v>#REF!</v>
      </c>
      <c r="W227" s="106" t="e">
        <f>W226+V227</f>
        <v>#REF!</v>
      </c>
      <c r="X227" s="104">
        <v>775</v>
      </c>
      <c r="Y227" s="105">
        <v>775</v>
      </c>
    </row>
    <row r="228" spans="1:25" x14ac:dyDescent="0.25">
      <c r="A228" s="226">
        <v>1940</v>
      </c>
      <c r="B228" s="109" t="s">
        <v>373</v>
      </c>
      <c r="C228" s="102" t="s">
        <v>22</v>
      </c>
      <c r="D228" s="151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531"/>
      <c r="O228" s="503"/>
      <c r="P228" s="503"/>
      <c r="Q228" s="503"/>
      <c r="R228" s="81"/>
      <c r="S228" s="103">
        <v>135</v>
      </c>
      <c r="T228" s="103">
        <v>135</v>
      </c>
      <c r="U228" s="82">
        <v>135</v>
      </c>
      <c r="V228" s="81"/>
      <c r="W228" s="103" t="e">
        <f>E228*V220</f>
        <v>#REF!</v>
      </c>
      <c r="X228" s="103" t="e">
        <f>F228*V220</f>
        <v>#REF!</v>
      </c>
      <c r="Y228" s="82" t="e">
        <f>G228*V220</f>
        <v>#REF!</v>
      </c>
    </row>
    <row r="229" spans="1:25" ht="25.5" thickBot="1" x14ac:dyDescent="0.3">
      <c r="A229" s="225">
        <v>1942</v>
      </c>
      <c r="B229" s="115" t="s">
        <v>374</v>
      </c>
      <c r="C229" s="45" t="s">
        <v>22</v>
      </c>
      <c r="D229" s="79" t="e">
        <f>ROUND(#REF!*5.2%+#REF!/1,0)</f>
        <v>#REF!</v>
      </c>
      <c r="E229" s="83"/>
      <c r="F229" s="83"/>
      <c r="G229" s="84"/>
      <c r="N229" s="531"/>
      <c r="O229" s="503"/>
      <c r="P229" s="503"/>
      <c r="Q229" s="503"/>
      <c r="R229" s="132">
        <v>610</v>
      </c>
      <c r="S229" s="104"/>
      <c r="T229" s="104"/>
      <c r="U229" s="105"/>
      <c r="V229" s="46" t="e">
        <f>D229*V220</f>
        <v>#REF!</v>
      </c>
      <c r="W229" s="257" t="e">
        <f>W228+V229</f>
        <v>#REF!</v>
      </c>
      <c r="X229" s="47">
        <v>1066</v>
      </c>
      <c r="Y229" s="48">
        <v>1066</v>
      </c>
    </row>
    <row r="230" spans="1:25" ht="24.75" x14ac:dyDescent="0.25">
      <c r="A230" s="287">
        <v>1950</v>
      </c>
      <c r="B230" s="288" t="s">
        <v>375</v>
      </c>
      <c r="C230" s="289" t="s">
        <v>22</v>
      </c>
      <c r="D230" s="151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531"/>
      <c r="O230" s="503"/>
      <c r="P230" s="503"/>
      <c r="Q230" s="503"/>
      <c r="R230" s="81"/>
      <c r="S230" s="103">
        <v>265</v>
      </c>
      <c r="T230" s="103">
        <v>265</v>
      </c>
      <c r="U230" s="82">
        <v>265</v>
      </c>
      <c r="V230" s="81"/>
      <c r="W230" s="103" t="e">
        <f>E230*V220</f>
        <v>#REF!</v>
      </c>
      <c r="X230" s="103" t="e">
        <f>F230*V220</f>
        <v>#REF!</v>
      </c>
      <c r="Y230" s="82" t="e">
        <f>G230*V220</f>
        <v>#REF!</v>
      </c>
    </row>
    <row r="231" spans="1:25" ht="25.5" thickBot="1" x14ac:dyDescent="0.3">
      <c r="A231" s="290">
        <v>1952</v>
      </c>
      <c r="B231" s="291" t="s">
        <v>376</v>
      </c>
      <c r="C231" s="78" t="s">
        <v>22</v>
      </c>
      <c r="D231" s="79" t="e">
        <f>ROUND(#REF!*5.2%+#REF!/1,0)</f>
        <v>#REF!</v>
      </c>
      <c r="E231" s="83"/>
      <c r="F231" s="83"/>
      <c r="G231" s="84"/>
      <c r="N231" s="540"/>
      <c r="O231" s="506"/>
      <c r="P231" s="506"/>
      <c r="Q231" s="506"/>
      <c r="R231" s="46">
        <v>795</v>
      </c>
      <c r="S231" s="104"/>
      <c r="T231" s="104"/>
      <c r="U231" s="105"/>
      <c r="V231" s="46" t="e">
        <f>D231*V220</f>
        <v>#REF!</v>
      </c>
      <c r="W231" s="106" t="e">
        <f>W230+V231</f>
        <v>#REF!</v>
      </c>
      <c r="X231" s="104">
        <v>1509</v>
      </c>
      <c r="Y231" s="105">
        <v>1509</v>
      </c>
    </row>
    <row r="232" spans="1:25" ht="15.75" thickBot="1" x14ac:dyDescent="0.3">
      <c r="A232" s="292">
        <v>20</v>
      </c>
      <c r="B232" s="431" t="s">
        <v>377</v>
      </c>
      <c r="C232" s="432"/>
      <c r="D232" s="432"/>
      <c r="E232" s="432"/>
      <c r="F232" s="432"/>
      <c r="G232" s="433"/>
      <c r="N232" s="516"/>
      <c r="O232" s="517"/>
      <c r="P232" s="517"/>
      <c r="Q232" s="518"/>
      <c r="R232" s="510">
        <v>0.2</v>
      </c>
      <c r="S232" s="511"/>
      <c r="T232" s="511"/>
      <c r="U232" s="512"/>
      <c r="V232" s="510">
        <v>0.3</v>
      </c>
      <c r="W232" s="511"/>
      <c r="X232" s="511"/>
      <c r="Y232" s="512"/>
    </row>
    <row r="233" spans="1:25" ht="24.75" x14ac:dyDescent="0.25">
      <c r="A233" s="223">
        <v>2010</v>
      </c>
      <c r="B233" s="109" t="s">
        <v>378</v>
      </c>
      <c r="C233" s="110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499" t="s">
        <v>23</v>
      </c>
      <c r="O233" s="500"/>
      <c r="P233" s="500"/>
      <c r="Q233" s="501"/>
      <c r="R233" s="81"/>
      <c r="S233" s="103">
        <v>30</v>
      </c>
      <c r="T233" s="103">
        <v>30</v>
      </c>
      <c r="U233" s="82" t="e">
        <f>G233*R232</f>
        <v>#REF!</v>
      </c>
      <c r="V233" s="29"/>
      <c r="W233" s="103" t="e">
        <f>V232*E233</f>
        <v>#REF!</v>
      </c>
      <c r="X233" s="103" t="e">
        <f>F233*V232</f>
        <v>#REF!</v>
      </c>
      <c r="Y233" s="82" t="e">
        <f>G233*V232</f>
        <v>#REF!</v>
      </c>
    </row>
    <row r="234" spans="1:25" ht="24.75" x14ac:dyDescent="0.25">
      <c r="A234" s="227">
        <v>2011</v>
      </c>
      <c r="B234" s="112" t="s">
        <v>379</v>
      </c>
      <c r="C234" s="113" t="s">
        <v>22</v>
      </c>
      <c r="D234" s="37" t="e">
        <f>ROUND(#REF!*5.2%+#REF!/1,0)</f>
        <v>#REF!</v>
      </c>
      <c r="E234" s="83"/>
      <c r="F234" s="83"/>
      <c r="G234" s="84"/>
      <c r="N234" s="502"/>
      <c r="O234" s="503"/>
      <c r="P234" s="503"/>
      <c r="Q234" s="504"/>
      <c r="R234" s="38" t="e">
        <f>D234*R232</f>
        <v>#REF!</v>
      </c>
      <c r="S234" s="134"/>
      <c r="T234" s="134"/>
      <c r="U234" s="199"/>
      <c r="V234" s="38" t="e">
        <f>D234*V232</f>
        <v>#REF!</v>
      </c>
      <c r="W234" s="134">
        <v>56</v>
      </c>
      <c r="X234" s="134">
        <v>56</v>
      </c>
      <c r="Y234" s="199">
        <v>65</v>
      </c>
    </row>
    <row r="235" spans="1:25" ht="24.75" x14ac:dyDescent="0.25">
      <c r="A235" s="227">
        <v>2012</v>
      </c>
      <c r="B235" s="112" t="s">
        <v>380</v>
      </c>
      <c r="C235" s="113" t="s">
        <v>22</v>
      </c>
      <c r="D235" s="37" t="e">
        <f>ROUND(#REF!*5.2%+#REF!/1,0)</f>
        <v>#REF!</v>
      </c>
      <c r="E235" s="83"/>
      <c r="F235" s="83"/>
      <c r="G235" s="84"/>
      <c r="N235" s="502"/>
      <c r="O235" s="503"/>
      <c r="P235" s="503"/>
      <c r="Q235" s="504"/>
      <c r="R235" s="38">
        <v>20</v>
      </c>
      <c r="S235" s="134"/>
      <c r="T235" s="134"/>
      <c r="U235" s="199"/>
      <c r="V235" s="38" t="e">
        <f>D235*V232</f>
        <v>#REF!</v>
      </c>
      <c r="W235" s="134">
        <v>70</v>
      </c>
      <c r="X235" s="134">
        <v>70</v>
      </c>
      <c r="Y235" s="199">
        <v>79</v>
      </c>
    </row>
    <row r="236" spans="1:25" ht="24.75" x14ac:dyDescent="0.25">
      <c r="A236" s="227">
        <v>2013</v>
      </c>
      <c r="B236" s="112" t="s">
        <v>381</v>
      </c>
      <c r="C236" s="113" t="s">
        <v>22</v>
      </c>
      <c r="D236" s="37" t="e">
        <f>ROUND(#REF!*5.2%+#REF!/1,0)</f>
        <v>#REF!</v>
      </c>
      <c r="E236" s="83"/>
      <c r="F236" s="83"/>
      <c r="G236" s="84"/>
      <c r="N236" s="502"/>
      <c r="O236" s="503"/>
      <c r="P236" s="503"/>
      <c r="Q236" s="504"/>
      <c r="R236" s="38">
        <v>5</v>
      </c>
      <c r="S236" s="134"/>
      <c r="T236" s="134"/>
      <c r="U236" s="199"/>
      <c r="V236" s="38" t="e">
        <f>D236*V232</f>
        <v>#REF!</v>
      </c>
      <c r="W236" s="134">
        <v>50</v>
      </c>
      <c r="X236" s="134">
        <v>50</v>
      </c>
      <c r="Y236" s="199">
        <v>59</v>
      </c>
    </row>
    <row r="237" spans="1:25" ht="25.5" thickBot="1" x14ac:dyDescent="0.3">
      <c r="A237" s="225">
        <v>2014</v>
      </c>
      <c r="B237" s="115" t="s">
        <v>382</v>
      </c>
      <c r="C237" s="116" t="s">
        <v>22</v>
      </c>
      <c r="D237" s="79" t="e">
        <f>ROUND(#REF!*5.2%+#REF!/1,0)</f>
        <v>#REF!</v>
      </c>
      <c r="E237" s="83"/>
      <c r="F237" s="83"/>
      <c r="G237" s="84"/>
      <c r="N237" s="502"/>
      <c r="O237" s="503"/>
      <c r="P237" s="503"/>
      <c r="Q237" s="504"/>
      <c r="R237" s="46">
        <v>5</v>
      </c>
      <c r="S237" s="104"/>
      <c r="T237" s="104"/>
      <c r="U237" s="105"/>
      <c r="V237" s="46" t="e">
        <f>D237*V232</f>
        <v>#REF!</v>
      </c>
      <c r="W237" s="104">
        <v>50</v>
      </c>
      <c r="X237" s="104">
        <v>50</v>
      </c>
      <c r="Y237" s="105">
        <v>59</v>
      </c>
    </row>
    <row r="238" spans="1:25" ht="24.75" x14ac:dyDescent="0.25">
      <c r="A238" s="226">
        <v>2020</v>
      </c>
      <c r="B238" s="109" t="s">
        <v>383</v>
      </c>
      <c r="C238" s="110" t="s">
        <v>22</v>
      </c>
      <c r="D238" s="163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502"/>
      <c r="O238" s="503"/>
      <c r="P238" s="503"/>
      <c r="Q238" s="504"/>
      <c r="R238" s="81"/>
      <c r="S238" s="103">
        <v>30</v>
      </c>
      <c r="T238" s="103">
        <v>30</v>
      </c>
      <c r="U238" s="82" t="e">
        <f>G238*R232</f>
        <v>#REF!</v>
      </c>
      <c r="V238" s="29"/>
      <c r="W238" s="103" t="e">
        <f>E238*V232</f>
        <v>#REF!</v>
      </c>
      <c r="X238" s="103" t="e">
        <f>F238*V232</f>
        <v>#REF!</v>
      </c>
      <c r="Y238" s="82" t="e">
        <f>G238*V232</f>
        <v>#REF!</v>
      </c>
    </row>
    <row r="239" spans="1:25" ht="24.75" x14ac:dyDescent="0.25">
      <c r="A239" s="227">
        <v>2021</v>
      </c>
      <c r="B239" s="112" t="s">
        <v>384</v>
      </c>
      <c r="C239" s="113" t="s">
        <v>22</v>
      </c>
      <c r="D239" s="37" t="e">
        <f>ROUND(#REF!*5.2%+#REF!/1,0)</f>
        <v>#REF!</v>
      </c>
      <c r="E239" s="83"/>
      <c r="F239" s="83"/>
      <c r="G239" s="84"/>
      <c r="N239" s="502"/>
      <c r="O239" s="503"/>
      <c r="P239" s="503"/>
      <c r="Q239" s="504"/>
      <c r="R239" s="133">
        <v>15</v>
      </c>
      <c r="S239" s="134"/>
      <c r="T239" s="134"/>
      <c r="U239" s="199"/>
      <c r="V239" s="133">
        <v>22</v>
      </c>
      <c r="W239" s="134">
        <v>62</v>
      </c>
      <c r="X239" s="134">
        <v>62</v>
      </c>
      <c r="Y239" s="199">
        <v>71</v>
      </c>
    </row>
    <row r="240" spans="1:25" ht="24.75" x14ac:dyDescent="0.25">
      <c r="A240" s="227">
        <v>2022</v>
      </c>
      <c r="B240" s="112" t="s">
        <v>385</v>
      </c>
      <c r="C240" s="113" t="s">
        <v>22</v>
      </c>
      <c r="D240" s="37" t="e">
        <f>ROUND(#REF!*5.2%+#REF!/1,0)</f>
        <v>#REF!</v>
      </c>
      <c r="E240" s="83"/>
      <c r="F240" s="83"/>
      <c r="G240" s="84"/>
      <c r="N240" s="502"/>
      <c r="O240" s="503"/>
      <c r="P240" s="503"/>
      <c r="Q240" s="504"/>
      <c r="R240" s="38">
        <v>25</v>
      </c>
      <c r="S240" s="134"/>
      <c r="T240" s="134"/>
      <c r="U240" s="199"/>
      <c r="V240" s="38" t="e">
        <f>D240*V232</f>
        <v>#REF!</v>
      </c>
      <c r="W240" s="134">
        <v>73</v>
      </c>
      <c r="X240" s="134">
        <v>73</v>
      </c>
      <c r="Y240" s="199">
        <v>82</v>
      </c>
    </row>
    <row r="241" spans="1:25" ht="24.75" x14ac:dyDescent="0.25">
      <c r="A241" s="227">
        <v>2023</v>
      </c>
      <c r="B241" s="112" t="s">
        <v>386</v>
      </c>
      <c r="C241" s="113" t="s">
        <v>22</v>
      </c>
      <c r="D241" s="37" t="e">
        <f>ROUND(#REF!*5.2%+#REF!/1,0)</f>
        <v>#REF!</v>
      </c>
      <c r="E241" s="83"/>
      <c r="F241" s="83"/>
      <c r="G241" s="84"/>
      <c r="N241" s="502"/>
      <c r="O241" s="503"/>
      <c r="P241" s="503"/>
      <c r="Q241" s="504"/>
      <c r="R241" s="133">
        <v>10</v>
      </c>
      <c r="S241" s="134"/>
      <c r="T241" s="134"/>
      <c r="U241" s="199"/>
      <c r="V241" s="133">
        <v>13</v>
      </c>
      <c r="W241" s="134">
        <v>53</v>
      </c>
      <c r="X241" s="134">
        <v>53</v>
      </c>
      <c r="Y241" s="199">
        <v>62</v>
      </c>
    </row>
    <row r="242" spans="1:25" ht="25.5" thickBot="1" x14ac:dyDescent="0.3">
      <c r="A242" s="225">
        <v>2024</v>
      </c>
      <c r="B242" s="115" t="s">
        <v>387</v>
      </c>
      <c r="C242" s="116" t="s">
        <v>22</v>
      </c>
      <c r="D242" s="79" t="e">
        <f>ROUND(#REF!*5.2%+#REF!/1,0)</f>
        <v>#REF!</v>
      </c>
      <c r="E242" s="83"/>
      <c r="F242" s="83"/>
      <c r="G242" s="84"/>
      <c r="N242" s="505"/>
      <c r="O242" s="506"/>
      <c r="P242" s="506"/>
      <c r="Q242" s="507"/>
      <c r="R242" s="132">
        <v>10</v>
      </c>
      <c r="S242" s="104"/>
      <c r="T242" s="104"/>
      <c r="U242" s="105"/>
      <c r="V242" s="132">
        <v>13</v>
      </c>
      <c r="W242" s="104">
        <v>53</v>
      </c>
      <c r="X242" s="104">
        <v>53</v>
      </c>
      <c r="Y242" s="105">
        <v>62</v>
      </c>
    </row>
    <row r="243" spans="1:25" ht="15.75" thickBot="1" x14ac:dyDescent="0.3">
      <c r="A243" s="292">
        <v>21</v>
      </c>
      <c r="B243" s="428" t="s">
        <v>388</v>
      </c>
      <c r="C243" s="429"/>
      <c r="D243" s="429"/>
      <c r="E243" s="429"/>
      <c r="F243" s="429"/>
      <c r="G243" s="430"/>
      <c r="N243" s="118"/>
      <c r="O243" s="119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ht="15.75" thickBot="1" x14ac:dyDescent="0.3">
      <c r="A244" s="282">
        <v>2100</v>
      </c>
      <c r="B244" s="283" t="s">
        <v>388</v>
      </c>
      <c r="C244" s="284" t="s">
        <v>389</v>
      </c>
      <c r="D244" s="284" t="s">
        <v>200</v>
      </c>
      <c r="E244" s="293"/>
      <c r="F244" s="293"/>
      <c r="G244" s="294"/>
      <c r="N244" s="127"/>
      <c r="O244" s="128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ht="15.75" thickBot="1" x14ac:dyDescent="0.3">
      <c r="A245" s="295">
        <v>22</v>
      </c>
      <c r="B245" s="425" t="s">
        <v>390</v>
      </c>
      <c r="C245" s="432"/>
      <c r="D245" s="432"/>
      <c r="E245" s="432"/>
      <c r="F245" s="432"/>
      <c r="G245" s="433"/>
      <c r="N245" s="516"/>
      <c r="O245" s="517"/>
      <c r="P245" s="517"/>
      <c r="Q245" s="518"/>
      <c r="R245" s="510">
        <v>0.2</v>
      </c>
      <c r="S245" s="511"/>
      <c r="T245" s="511"/>
      <c r="U245" s="512"/>
      <c r="V245" s="510">
        <v>0.3</v>
      </c>
      <c r="W245" s="511"/>
      <c r="X245" s="511"/>
      <c r="Y245" s="512"/>
    </row>
    <row r="246" spans="1:25" ht="25.5" thickBot="1" x14ac:dyDescent="0.3">
      <c r="A246" s="296">
        <v>2200</v>
      </c>
      <c r="B246" s="297" t="s">
        <v>391</v>
      </c>
      <c r="C246" s="284" t="s">
        <v>67</v>
      </c>
      <c r="D246" s="298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499" t="s">
        <v>23</v>
      </c>
      <c r="O246" s="500"/>
      <c r="P246" s="500"/>
      <c r="Q246" s="501"/>
      <c r="R246" s="299"/>
      <c r="S246" s="300">
        <v>100</v>
      </c>
      <c r="T246" s="300">
        <v>100</v>
      </c>
      <c r="U246" s="301">
        <v>100</v>
      </c>
      <c r="V246" s="299"/>
      <c r="W246" s="300" t="e">
        <f>E246*V245</f>
        <v>#REF!</v>
      </c>
      <c r="X246" s="300" t="e">
        <f>F246*V245</f>
        <v>#REF!</v>
      </c>
      <c r="Y246" s="301" t="e">
        <f>G246*V245</f>
        <v>#REF!</v>
      </c>
    </row>
    <row r="247" spans="1:25" ht="24.75" x14ac:dyDescent="0.25">
      <c r="A247" s="302">
        <v>2210</v>
      </c>
      <c r="B247" s="303" t="s">
        <v>392</v>
      </c>
      <c r="C247" s="279" t="s">
        <v>67</v>
      </c>
      <c r="D247" s="163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502"/>
      <c r="O247" s="503"/>
      <c r="P247" s="503"/>
      <c r="Q247" s="504"/>
      <c r="R247" s="81"/>
      <c r="S247" s="103">
        <v>300</v>
      </c>
      <c r="T247" s="103">
        <v>300</v>
      </c>
      <c r="U247" s="82">
        <v>300</v>
      </c>
      <c r="V247" s="81"/>
      <c r="W247" s="103" t="e">
        <f>E247*V245</f>
        <v>#REF!</v>
      </c>
      <c r="X247" s="103" t="e">
        <f>F247*V245</f>
        <v>#REF!</v>
      </c>
      <c r="Y247" s="82" t="e">
        <f>G247*V245</f>
        <v>#REF!</v>
      </c>
    </row>
    <row r="248" spans="1:25" ht="24.75" x14ac:dyDescent="0.25">
      <c r="A248" s="304">
        <v>2211</v>
      </c>
      <c r="B248" s="186" t="s">
        <v>393</v>
      </c>
      <c r="C248" s="113" t="s">
        <v>67</v>
      </c>
      <c r="D248" s="37" t="e">
        <f>ROUND(#REF!*5.2%+#REF!/1,0)</f>
        <v>#REF!</v>
      </c>
      <c r="E248" s="83"/>
      <c r="F248" s="83"/>
      <c r="G248" s="84"/>
      <c r="N248" s="502"/>
      <c r="O248" s="503"/>
      <c r="P248" s="503"/>
      <c r="Q248" s="504"/>
      <c r="R248" s="38">
        <v>125</v>
      </c>
      <c r="S248" s="89"/>
      <c r="T248" s="134"/>
      <c r="U248" s="199"/>
      <c r="V248" s="38" t="e">
        <f>D248*V245</f>
        <v>#REF!</v>
      </c>
      <c r="W248" s="134">
        <v>507</v>
      </c>
      <c r="X248" s="134">
        <v>507</v>
      </c>
      <c r="Y248" s="199">
        <v>507</v>
      </c>
    </row>
    <row r="249" spans="1:25" ht="25.5" thickBot="1" x14ac:dyDescent="0.3">
      <c r="A249" s="269">
        <v>2212</v>
      </c>
      <c r="B249" s="305" t="s">
        <v>394</v>
      </c>
      <c r="C249" s="116" t="s">
        <v>67</v>
      </c>
      <c r="D249" s="79" t="e">
        <f>ROUND(#REF!*5.2%+#REF!/1,0)</f>
        <v>#REF!</v>
      </c>
      <c r="E249" s="83"/>
      <c r="F249" s="83"/>
      <c r="G249" s="84"/>
      <c r="N249" s="502"/>
      <c r="O249" s="503"/>
      <c r="P249" s="503"/>
      <c r="Q249" s="504"/>
      <c r="R249" s="46">
        <v>125</v>
      </c>
      <c r="S249" s="104"/>
      <c r="T249" s="104"/>
      <c r="U249" s="105"/>
      <c r="V249" s="46" t="e">
        <f>D249*V245</f>
        <v>#REF!</v>
      </c>
      <c r="W249" s="104">
        <v>507</v>
      </c>
      <c r="X249" s="104">
        <v>507</v>
      </c>
      <c r="Y249" s="105">
        <v>507</v>
      </c>
    </row>
    <row r="250" spans="1:25" ht="24.75" x14ac:dyDescent="0.25">
      <c r="A250" s="302">
        <v>2220</v>
      </c>
      <c r="B250" s="303" t="s">
        <v>395</v>
      </c>
      <c r="C250" s="279" t="s">
        <v>67</v>
      </c>
      <c r="D250" s="163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502"/>
      <c r="O250" s="503"/>
      <c r="P250" s="503"/>
      <c r="Q250" s="504"/>
      <c r="R250" s="81"/>
      <c r="S250" s="103">
        <v>300</v>
      </c>
      <c r="T250" s="103">
        <v>300</v>
      </c>
      <c r="U250" s="82">
        <v>300</v>
      </c>
      <c r="V250" s="81"/>
      <c r="W250" s="103" t="e">
        <f>E250*V245</f>
        <v>#REF!</v>
      </c>
      <c r="X250" s="103" t="e">
        <f>F250*V245</f>
        <v>#REF!</v>
      </c>
      <c r="Y250" s="82" t="e">
        <f>G250*V245</f>
        <v>#REF!</v>
      </c>
    </row>
    <row r="251" spans="1:25" ht="36.75" x14ac:dyDescent="0.25">
      <c r="A251" s="306">
        <v>2221</v>
      </c>
      <c r="B251" s="186" t="s">
        <v>396</v>
      </c>
      <c r="C251" s="113" t="s">
        <v>67</v>
      </c>
      <c r="D251" s="37" t="e">
        <f>ROUND(#REF!*5.2%+#REF!/1,0)</f>
        <v>#REF!</v>
      </c>
      <c r="E251" s="83"/>
      <c r="F251" s="83"/>
      <c r="G251" s="84"/>
      <c r="N251" s="502"/>
      <c r="O251" s="503"/>
      <c r="P251" s="503"/>
      <c r="Q251" s="504"/>
      <c r="R251" s="133">
        <v>185</v>
      </c>
      <c r="S251" s="89"/>
      <c r="T251" s="134"/>
      <c r="U251" s="199"/>
      <c r="V251" s="38" t="e">
        <f>D251*V245</f>
        <v>#REF!</v>
      </c>
      <c r="W251" s="89">
        <v>693</v>
      </c>
      <c r="X251" s="134">
        <v>693</v>
      </c>
      <c r="Y251" s="199">
        <v>693</v>
      </c>
    </row>
    <row r="252" spans="1:25" ht="37.5" thickBot="1" x14ac:dyDescent="0.3">
      <c r="A252" s="269">
        <v>2222</v>
      </c>
      <c r="B252" s="186" t="s">
        <v>397</v>
      </c>
      <c r="C252" s="113" t="s">
        <v>67</v>
      </c>
      <c r="D252" s="79" t="e">
        <f>ROUND(#REF!*5.2%+#REF!/1,0)</f>
        <v>#REF!</v>
      </c>
      <c r="E252" s="83"/>
      <c r="F252" s="83"/>
      <c r="G252" s="84"/>
      <c r="N252" s="505"/>
      <c r="O252" s="506"/>
      <c r="P252" s="506"/>
      <c r="Q252" s="507"/>
      <c r="R252" s="132">
        <v>185</v>
      </c>
      <c r="S252" s="104"/>
      <c r="T252" s="104"/>
      <c r="U252" s="105"/>
      <c r="V252" s="46" t="e">
        <f>D252*V245</f>
        <v>#REF!</v>
      </c>
      <c r="W252" s="104">
        <v>693</v>
      </c>
      <c r="X252" s="104">
        <v>693</v>
      </c>
      <c r="Y252" s="105">
        <v>693</v>
      </c>
    </row>
    <row r="253" spans="1:25" ht="15.75" thickBot="1" x14ac:dyDescent="0.3">
      <c r="A253" s="276">
        <v>23</v>
      </c>
      <c r="B253" s="425" t="s">
        <v>398</v>
      </c>
      <c r="C253" s="426"/>
      <c r="D253" s="426"/>
      <c r="E253" s="426"/>
      <c r="F253" s="426"/>
      <c r="G253" s="427"/>
      <c r="N253" s="286"/>
      <c r="O253" s="307"/>
      <c r="P253" s="286"/>
      <c r="Q253" s="286"/>
      <c r="R253" s="286"/>
      <c r="S253" s="286"/>
      <c r="T253" s="286"/>
      <c r="U253" s="286"/>
      <c r="V253" s="118"/>
      <c r="W253" s="118"/>
      <c r="X253" s="118"/>
      <c r="Y253" s="118"/>
    </row>
    <row r="254" spans="1:25" ht="25.5" thickBot="1" x14ac:dyDescent="0.3">
      <c r="A254" s="282">
        <v>2300</v>
      </c>
      <c r="B254" s="297" t="s">
        <v>399</v>
      </c>
      <c r="C254" s="284" t="s">
        <v>199</v>
      </c>
      <c r="D254" s="284" t="s">
        <v>200</v>
      </c>
      <c r="E254" s="308"/>
      <c r="F254" s="308"/>
      <c r="G254" s="294"/>
      <c r="N254" s="557" t="s">
        <v>361</v>
      </c>
      <c r="O254" s="558"/>
      <c r="P254" s="558"/>
      <c r="Q254" s="559"/>
      <c r="R254" s="560" t="s">
        <v>400</v>
      </c>
      <c r="S254" s="561"/>
      <c r="T254" s="561"/>
      <c r="U254" s="562"/>
      <c r="V254" s="128"/>
      <c r="W254" s="127"/>
      <c r="X254" s="127"/>
      <c r="Y254" s="127"/>
    </row>
    <row r="255" spans="1:25" ht="15.75" thickBot="1" x14ac:dyDescent="0.3">
      <c r="A255" s="276">
        <v>24</v>
      </c>
      <c r="B255" s="425" t="s">
        <v>401</v>
      </c>
      <c r="C255" s="426"/>
      <c r="D255" s="426"/>
      <c r="E255" s="426"/>
      <c r="F255" s="426"/>
      <c r="G255" s="427"/>
      <c r="N255" s="309"/>
      <c r="O255" s="272"/>
      <c r="P255" s="272"/>
      <c r="Q255" s="273"/>
      <c r="R255" s="309"/>
      <c r="S255" s="272"/>
      <c r="T255" s="272"/>
      <c r="U255" s="273"/>
      <c r="V255" s="309"/>
      <c r="W255" s="272"/>
      <c r="X255" s="272"/>
      <c r="Y255" s="273"/>
    </row>
    <row r="256" spans="1:25" x14ac:dyDescent="0.25">
      <c r="A256" s="277">
        <v>2410</v>
      </c>
      <c r="B256" s="310" t="s">
        <v>402</v>
      </c>
      <c r="C256" s="311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523"/>
      <c r="O256" s="524"/>
      <c r="P256" s="524"/>
      <c r="Q256" s="524"/>
      <c r="R256" s="524"/>
      <c r="S256" s="524"/>
      <c r="T256" s="524"/>
      <c r="U256" s="524"/>
      <c r="V256" s="524"/>
      <c r="W256" s="524"/>
      <c r="X256" s="524"/>
      <c r="Y256" s="525"/>
    </row>
    <row r="257" spans="1:25" ht="24.75" x14ac:dyDescent="0.25">
      <c r="A257" s="227">
        <v>2411</v>
      </c>
      <c r="B257" s="312" t="s">
        <v>404</v>
      </c>
      <c r="C257" s="313" t="s">
        <v>403</v>
      </c>
      <c r="D257" s="37" t="e">
        <f>ROUND(#REF!*5.2%+#REF!/1,0)</f>
        <v>#REF!</v>
      </c>
      <c r="E257" s="83"/>
      <c r="F257" s="83"/>
      <c r="G257" s="84"/>
      <c r="N257" s="526"/>
      <c r="O257" s="453"/>
      <c r="P257" s="453"/>
      <c r="Q257" s="453"/>
      <c r="R257" s="453"/>
      <c r="S257" s="453"/>
      <c r="T257" s="453"/>
      <c r="U257" s="453"/>
      <c r="V257" s="453"/>
      <c r="W257" s="453"/>
      <c r="X257" s="453"/>
      <c r="Y257" s="527"/>
    </row>
    <row r="258" spans="1:25" ht="25.5" thickBot="1" x14ac:dyDescent="0.3">
      <c r="A258" s="314">
        <v>2412</v>
      </c>
      <c r="B258" s="305" t="s">
        <v>405</v>
      </c>
      <c r="C258" s="315" t="s">
        <v>403</v>
      </c>
      <c r="D258" s="79" t="e">
        <f>ROUND(#REF!*5.2%+#REF!/1,0)</f>
        <v>#REF!</v>
      </c>
      <c r="E258" s="83"/>
      <c r="F258" s="83"/>
      <c r="G258" s="84"/>
      <c r="N258" s="528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529"/>
    </row>
    <row r="259" spans="1:25" ht="24.75" x14ac:dyDescent="0.25">
      <c r="A259" s="202">
        <v>2510</v>
      </c>
      <c r="B259" s="101" t="s">
        <v>260</v>
      </c>
      <c r="C259" s="102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03">
        <v>2511</v>
      </c>
      <c r="B260" s="35" t="s">
        <v>262</v>
      </c>
      <c r="C260" s="36" t="s">
        <v>261</v>
      </c>
      <c r="D260" s="37">
        <v>104</v>
      </c>
      <c r="E260" s="83"/>
      <c r="F260" s="83"/>
      <c r="G260" s="84"/>
    </row>
    <row r="261" spans="1:25" ht="25.5" thickBot="1" x14ac:dyDescent="0.3">
      <c r="A261" s="204">
        <v>2513</v>
      </c>
      <c r="B261" s="44" t="s">
        <v>264</v>
      </c>
      <c r="C261" s="45" t="s">
        <v>261</v>
      </c>
      <c r="D261" s="79">
        <v>60</v>
      </c>
      <c r="E261" s="92"/>
      <c r="F261" s="92"/>
      <c r="G261" s="93"/>
    </row>
    <row r="262" spans="1:25" ht="24.75" x14ac:dyDescent="0.25">
      <c r="A262" s="205">
        <v>2520</v>
      </c>
      <c r="B262" s="101" t="s">
        <v>266</v>
      </c>
      <c r="C262" s="102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03">
        <v>2521</v>
      </c>
      <c r="B263" s="35" t="s">
        <v>267</v>
      </c>
      <c r="C263" s="36" t="s">
        <v>261</v>
      </c>
      <c r="D263" s="37">
        <v>158</v>
      </c>
      <c r="E263" s="83"/>
      <c r="F263" s="83"/>
      <c r="G263" s="84"/>
    </row>
    <row r="264" spans="1:25" ht="25.5" thickBot="1" x14ac:dyDescent="0.3">
      <c r="A264" s="204">
        <v>2523</v>
      </c>
      <c r="B264" s="44" t="s">
        <v>269</v>
      </c>
      <c r="C264" s="45" t="s">
        <v>261</v>
      </c>
      <c r="D264" s="79">
        <v>92</v>
      </c>
      <c r="E264" s="92"/>
      <c r="F264" s="92"/>
      <c r="G264" s="93"/>
    </row>
    <row r="276" spans="21:21" x14ac:dyDescent="0.25">
      <c r="U276">
        <v>6</v>
      </c>
    </row>
  </sheetData>
  <mergeCells count="102"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O1:U1"/>
    <mergeCell ref="A2:A4"/>
    <mergeCell ref="B2:B4"/>
    <mergeCell ref="C2:C4"/>
    <mergeCell ref="E2:G2"/>
    <mergeCell ref="H2:J2"/>
    <mergeCell ref="K2:M2"/>
    <mergeCell ref="O2:Q2"/>
    <mergeCell ref="S2:U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ANNEXURE_A1_2021</vt:lpstr>
      <vt:lpstr>ANNEXURE_A1_2022</vt:lpstr>
      <vt:lpstr>ANNEXURE_A1_2023</vt:lpstr>
      <vt:lpstr>ANNEXURE_A1_2024</vt:lpstr>
      <vt:lpstr>ROUNDED_R5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2024-03-20T13:02:29Z</dcterms:modified>
</cp:coreProperties>
</file>