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firstSheet="1" activeTab="2"/>
  </bookViews>
  <sheets>
    <sheet name="ANNEXURE_A1_2021" sheetId="12" state="hidden" r:id="rId1"/>
    <sheet name="ANNEXURE_A1_2025" sheetId="21" r:id="rId2"/>
    <sheet name="ANNEXURE_A1_2026" sheetId="23" r:id="rId3"/>
    <sheet name="ROUNDED_R5" sheetId="3" state="hidden" r:id="rId4"/>
  </sheets>
  <externalReferences>
    <externalReference r:id="rId5"/>
  </externalReferences>
  <definedNames>
    <definedName name="_xlnm.Print_Area" localSheetId="1">ANNEXURE_A1_2025!$A$1:$G$318</definedName>
    <definedName name="_xlnm.Print_Area" localSheetId="2">ANNEXURE_A1_2026!$A$1:$G$318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<sst xmlns="http://schemas.openxmlformats.org/spreadsheetml/2006/main" count="2976" uniqueCount="701">
  <si>
    <t>UNIFORM PATIENT FEE SCHEDULE 2021</t>
  </si>
  <si>
    <t>Annexure A1</t>
  </si>
  <si>
    <t>APPROVED UPFS 2021 FEE SCHEDULE FOR FULL PAYING USERS</t>
  </si>
  <si>
    <t>EFFECTIVE 01 APRIL 2021</t>
  </si>
  <si>
    <t>CODE</t>
  </si>
  <si>
    <t>DESCRIPTION</t>
  </si>
  <si>
    <t>BASIS</t>
  </si>
  <si>
    <t>Professional Fee</t>
  </si>
  <si>
    <t>FACILITY FEE</t>
  </si>
  <si>
    <t>LEVEL 1</t>
  </si>
  <si>
    <t>LEVEL 2</t>
  </si>
  <si>
    <t>LEVEL 3</t>
  </si>
  <si>
    <t>R</t>
  </si>
  <si>
    <t>01</t>
  </si>
  <si>
    <t>Anaesthetics</t>
  </si>
  <si>
    <t>0111</t>
  </si>
  <si>
    <t>Anaesthetics Cat A – General medical practitioner</t>
  </si>
  <si>
    <t>Procedure</t>
  </si>
  <si>
    <t>0112</t>
  </si>
  <si>
    <t>Anaesthetics Cat A – Specialist medical practitioner</t>
  </si>
  <si>
    <t>0121</t>
  </si>
  <si>
    <t>Anaesthetics Cat B – General medical practitioner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</si>
  <si>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</si>
  <si>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</si>
  <si>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</si>
  <si>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</si>
  <si>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</si>
  <si>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</si>
  <si>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0141</t>
  </si>
  <si>
    <t>Anaesthetics Cat D – General medical practitioner</t>
  </si>
  <si>
    <t>0142</t>
  </si>
  <si>
    <t>Anaesthetics Cat D – Specialist medical practitioner</t>
  </si>
  <si>
    <t>02</t>
  </si>
  <si>
    <t>Confinement</t>
  </si>
  <si>
    <t>0210</t>
  </si>
  <si>
    <t>Natural Birth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</si>
  <si>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</si>
  <si>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</si>
  <si>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</si>
  <si>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</si>
  <si>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</si>
  <si>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</si>
  <si>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</si>
  <si>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</si>
  <si>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</si>
  <si>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</si>
  <si>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</si>
  <si>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</si>
  <si>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</si>
  <si>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</si>
  <si>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</si>
  <si>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0310</t>
  </si>
  <si>
    <t>Haemo – Facility Fee</t>
  </si>
  <si>
    <t>Day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</si>
  <si>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</si>
  <si>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</si>
  <si>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</si>
  <si>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</si>
  <si>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</si>
  <si>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</si>
  <si>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</si>
  <si>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</si>
  <si>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</si>
  <si>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</si>
  <si>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</si>
  <si>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</si>
  <si>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</si>
  <si>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</si>
  <si>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</si>
  <si>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</si>
  <si>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</si>
  <si>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</si>
  <si>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</si>
  <si>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</si>
  <si>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</si>
  <si>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</si>
  <si>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</si>
  <si>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</si>
  <si>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</si>
  <si>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</si>
  <si>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</si>
  <si>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</si>
  <si>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</si>
  <si>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</si>
  <si>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</si>
  <si>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</si>
  <si>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</si>
  <si>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</si>
  <si>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</si>
  <si>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</si>
  <si>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</si>
  <si>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</si>
  <si>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</si>
  <si>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0430</t>
  </si>
  <si>
    <t>Functional Assessment Report – Facility Fee</t>
  </si>
  <si>
    <t>0431</t>
  </si>
  <si>
    <t>Functional Assessment Report – General medical practitioner</t>
  </si>
  <si>
    <t>0432</t>
  </si>
  <si>
    <t>Functional Assessment Report – Specialist medical practitioner</t>
  </si>
  <si>
    <t>0434</t>
  </si>
  <si>
    <t>Functional Assessment Report - Allied health practitioner</t>
  </si>
  <si>
    <t>0440</t>
  </si>
  <si>
    <t>Copies of Specialized Radiology (MRI, CT &amp; Nuclear)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</si>
  <si>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</si>
  <si>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</si>
  <si>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</si>
  <si>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</si>
  <si>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</si>
  <si>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</si>
  <si>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</si>
  <si>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</si>
  <si>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</si>
  <si>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</si>
  <si>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</si>
  <si>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</si>
  <si>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</si>
  <si>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</si>
  <si>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</si>
  <si>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</si>
  <si>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</si>
  <si>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</si>
  <si>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</si>
  <si>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</si>
  <si>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</si>
  <si>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</si>
  <si>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</si>
  <si>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</si>
  <si>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</si>
  <si>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</si>
  <si>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</si>
  <si>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</si>
  <si>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</si>
  <si>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</si>
  <si>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</si>
  <si>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</si>
  <si>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</si>
  <si>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</si>
  <si>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</si>
  <si>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</si>
  <si>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</si>
  <si>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</si>
  <si>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</si>
  <si>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</si>
  <si>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</si>
  <si>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</si>
  <si>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</si>
  <si>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</si>
  <si>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</si>
  <si>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</si>
  <si>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</si>
  <si>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</si>
  <si>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</si>
  <si>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</si>
  <si>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</si>
  <si>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</si>
  <si>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</si>
  <si>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</si>
  <si>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</si>
  <si>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</si>
  <si>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</si>
  <si>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</si>
  <si>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</si>
  <si>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</si>
  <si>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</si>
  <si>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</si>
  <si>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</si>
  <si>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</si>
  <si>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</si>
  <si>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</si>
  <si>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</si>
  <si>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</si>
  <si>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</si>
  <si>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</si>
  <si>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</si>
  <si>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</si>
  <si>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</si>
  <si>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</si>
  <si>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</si>
  <si>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</si>
  <si>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</si>
  <si>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</si>
  <si>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</si>
  <si>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</si>
  <si>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</si>
  <si>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</si>
  <si>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</si>
  <si>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</si>
  <si>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</si>
  <si>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</si>
  <si>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0690</t>
  </si>
  <si>
    <t>Inpatient Specialised Intensive care – Facility Fee</t>
  </si>
  <si>
    <t>0691</t>
  </si>
  <si>
    <t>Inpatient Specialised Intensive Care – General medical practitioner</t>
  </si>
  <si>
    <t>0692</t>
  </si>
  <si>
    <t>Inpatient Specialised Intensive Care– Specialist medical practitioner</t>
  </si>
  <si>
    <t>06100</t>
  </si>
  <si>
    <t>Inpatient Specialised Intensive Care Paediatric – Facility Fee</t>
  </si>
  <si>
    <t>06101</t>
  </si>
  <si>
    <t>Inpatient Specialised Intensive Care Paediatric – General medical practitioner</t>
  </si>
  <si>
    <t>06102</t>
  </si>
  <si>
    <t>Inpatient Specialised Intensive Care Paediatric– Specialist medical practitioner</t>
  </si>
  <si>
    <t>06200</t>
  </si>
  <si>
    <t>Inpatient Specialised Intensive Care Neonatal – Facility Fee</t>
  </si>
  <si>
    <t>06201</t>
  </si>
  <si>
    <t>Inpatient Specialised Intensive Care Neonatal – General medical practitioner</t>
  </si>
  <si>
    <t>06202</t>
  </si>
  <si>
    <t>Inpatient Specialised Intensive Care Neonatal– Specialist medical practitioner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</si>
  <si>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</si>
  <si>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</si>
  <si>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</si>
  <si>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</si>
  <si>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</si>
  <si>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</si>
  <si>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</si>
  <si>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</si>
  <si>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</si>
  <si>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</si>
  <si>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</si>
  <si>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</si>
  <si>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</si>
  <si>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Pharmacetical - IP</t>
  </si>
  <si>
    <t>Item</t>
  </si>
  <si>
    <t>Varies</t>
  </si>
  <si>
    <t>0816</t>
  </si>
  <si>
    <t>Pharmaceutical -TTO</t>
  </si>
  <si>
    <t>0817</t>
  </si>
  <si>
    <t>Pharmaceutical - Chronic OPD</t>
  </si>
  <si>
    <t>0818</t>
  </si>
  <si>
    <t>Pharmaceutical - Oncology IP</t>
  </si>
  <si>
    <t>0819</t>
  </si>
  <si>
    <t>Pharmaceutical - Immune suppressant drugs IP</t>
  </si>
  <si>
    <t>0820</t>
  </si>
  <si>
    <t>Pharmaceutical Flat Fee - Chronic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</si>
  <si>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</si>
  <si>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</si>
  <si>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</si>
  <si>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</si>
  <si>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</si>
  <si>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</si>
  <si>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</si>
  <si>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</si>
  <si>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</si>
  <si>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</si>
  <si>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0835</t>
  </si>
  <si>
    <t>Pharmaceutical – Chronic IP</t>
  </si>
  <si>
    <t>0836</t>
  </si>
  <si>
    <t>Pharmaceutical – Repeat scripts</t>
  </si>
  <si>
    <t>0837</t>
  </si>
  <si>
    <t>Pharmaceutical Flat Fee - Travel Medicines</t>
  </si>
  <si>
    <t>09</t>
  </si>
  <si>
    <t>Oral Health (Hospitals)</t>
  </si>
  <si>
    <t>0910</t>
  </si>
  <si>
    <t>Oral Care Cat A – Facility Fee</t>
  </si>
  <si>
    <t xml:space="preserve">         </t>
  </si>
  <si>
    <t>0911</t>
  </si>
  <si>
    <t>Oral Care Cat A – General medical practitioner</t>
  </si>
  <si>
    <t>0912</t>
  </si>
  <si>
    <t>Oral Care Cat A – Specialist medical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</si>
  <si>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</si>
  <si>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</si>
  <si>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</si>
  <si>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</si>
  <si>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</si>
  <si>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medical practitioner</t>
  </si>
  <si>
    <t>0922</t>
  </si>
  <si>
    <t>Oral Health Cat B – Specialist medical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</si>
  <si>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</si>
  <si>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</si>
  <si>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</si>
  <si>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</si>
  <si>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</si>
  <si>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medical practitioner</t>
  </si>
  <si>
    <t>0932</t>
  </si>
  <si>
    <t>Oral Care Cat C – Specialist medical practitioner</t>
  </si>
  <si>
    <t>0940</t>
  </si>
  <si>
    <t>Oral Care Cat D – Facility Fee</t>
  </si>
  <si>
    <t>0941</t>
  </si>
  <si>
    <t>Oral Care Cat D – General medical practitioner</t>
  </si>
  <si>
    <t>0942</t>
  </si>
  <si>
    <t>Oral Care Cat D – Specialist medical practitioner</t>
  </si>
  <si>
    <t>0950</t>
  </si>
  <si>
    <t>Oral Care Cat E – Facility Fee</t>
  </si>
  <si>
    <t>0951</t>
  </si>
  <si>
    <t>Oral Care Cat E – General medical practitioner</t>
  </si>
  <si>
    <t>0952</t>
  </si>
  <si>
    <t>Oral Care Cat E – Specialist medical practitioner</t>
  </si>
  <si>
    <t>Consultations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</si>
  <si>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</si>
  <si>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</si>
  <si>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</si>
  <si>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</si>
  <si>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</si>
  <si>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</si>
  <si>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</si>
  <si>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</si>
  <si>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</si>
  <si>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</si>
  <si>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</si>
  <si>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</si>
  <si>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</si>
  <si>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</si>
  <si>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</si>
  <si>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</si>
  <si>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1040</t>
  </si>
  <si>
    <t>Telephonic Consultation – Facility Fee</t>
  </si>
  <si>
    <t>Telephonic</t>
  </si>
  <si>
    <t>1041</t>
  </si>
  <si>
    <t>Telephonic Consultation – General medical practitioner</t>
  </si>
  <si>
    <t>1042</t>
  </si>
  <si>
    <t>Telephonic Consultation – Specialist medical practitioner</t>
  </si>
  <si>
    <t>1043</t>
  </si>
  <si>
    <t>Telephonic Consultation – Nursing practitioner</t>
  </si>
  <si>
    <t>1044</t>
  </si>
  <si>
    <t>Telephonic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</si>
  <si>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</si>
  <si>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</si>
  <si>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</si>
  <si>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</si>
  <si>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</si>
  <si>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</si>
  <si>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</si>
  <si>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</si>
  <si>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</si>
  <si>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</si>
  <si>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</si>
  <si>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</si>
  <si>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</si>
  <si>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</si>
  <si>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</si>
  <si>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</si>
  <si>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</si>
  <si>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</si>
  <si>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</si>
  <si>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</si>
  <si>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</si>
  <si>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</si>
  <si>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</si>
  <si>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</si>
  <si>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</si>
  <si>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</si>
  <si>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Theatre Procedure Cat E – Facility Fee</t>
  </si>
  <si>
    <t>Theatre Procedure Cat E – General medical practitioner</t>
  </si>
  <si>
    <t>Theatre Procedure Cat E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</si>
  <si>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</si>
  <si>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</si>
  <si>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</si>
  <si>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</si>
  <si>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</si>
  <si>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</si>
  <si>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</si>
  <si>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</si>
  <si>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</si>
  <si>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</si>
  <si>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</si>
  <si>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</si>
  <si>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</si>
  <si>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</si>
  <si>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</si>
  <si>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</si>
  <si>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</si>
  <si>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</si>
  <si>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</si>
  <si>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</si>
  <si>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</si>
  <si>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</si>
  <si>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</si>
  <si>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</si>
  <si>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</si>
  <si>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</si>
  <si>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</si>
  <si>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</si>
  <si>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</si>
  <si>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</si>
  <si>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</si>
  <si>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</si>
  <si>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</si>
  <si>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</si>
  <si>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</si>
  <si>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</si>
  <si>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</si>
  <si>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</si>
  <si>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</si>
  <si>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</si>
  <si>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</si>
  <si>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</si>
  <si>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</si>
  <si>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Cosmetic Surgery</t>
  </si>
  <si>
    <t>Cosmetic Surgery Cat A – Facility Fee</t>
  </si>
  <si>
    <t>Cosmetic Surgery Cat A – General medical practitioner</t>
  </si>
  <si>
    <t>Cosmetic Surgery Cat A – Specialist practitioner</t>
  </si>
  <si>
    <t>Cosmetic Surgery Cat B – Facility Fee</t>
  </si>
  <si>
    <t>Cosmetic Surgery Cat B – General medical practitioner</t>
  </si>
  <si>
    <t>Cosmetic Surgery Cat B – Specialist medical practitioner</t>
  </si>
  <si>
    <t>Cosmetic Surgery – Cat C – Facility Fee</t>
  </si>
  <si>
    <t>Cosmetic Surgery Cat C – General medical practitioner</t>
  </si>
  <si>
    <t>Cosmetic Surgery Cat C – Specialist medical practitioner</t>
  </si>
  <si>
    <t>Cosmetic Surgery Cat D – Facility Fee</t>
  </si>
  <si>
    <t>Cosmetic Surgery Cat D – General medical practitioner</t>
  </si>
  <si>
    <t>Cosmetic Surgery Cat D – Specialist medical practitioner</t>
  </si>
  <si>
    <t>Laboratory Services</t>
  </si>
  <si>
    <t>Drawing of Blood</t>
  </si>
  <si>
    <t>Per Contact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</si>
  <si>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</si>
  <si>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</si>
  <si>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</si>
  <si>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</si>
  <si>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</si>
  <si>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</si>
  <si>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medical practitioner </t>
  </si>
  <si>
    <t>Nuclear Medicine Cat B - Facility Fee</t>
  </si>
  <si>
    <t xml:space="preserve">Nuclear Medicine Cat B - Specialist medical practitioner </t>
  </si>
  <si>
    <t>Nuclear Medicine Cat C - Facility Fee</t>
  </si>
  <si>
    <t xml:space="preserve">Nuclear Medicine Cat C - Specialist medical practitioner </t>
  </si>
  <si>
    <t>Nuclear Medicine Cat D - Facility Fee</t>
  </si>
  <si>
    <t xml:space="preserve">Nuclear Medicine Cat D - Specialist medical practitioner </t>
  </si>
  <si>
    <t>Positron Emission Tomography (PET) Cat E - Facility Fee</t>
  </si>
  <si>
    <t>Positron Emission Tomography (PET) Cat E - Specialist medical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</si>
  <si>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</si>
  <si>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</si>
  <si>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</si>
  <si>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</si>
  <si>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</si>
  <si>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</si>
  <si>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</si>
  <si>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</si>
  <si>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</si>
  <si>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</si>
  <si>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</si>
  <si>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</si>
  <si>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</si>
  <si>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</si>
  <si>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</si>
  <si>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</si>
  <si>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</si>
  <si>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</si>
  <si>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</si>
  <si>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</si>
  <si>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</si>
  <si>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</si>
  <si>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</si>
  <si>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Administration fee Covid-19 vaccine</t>
  </si>
  <si>
    <t>Per dose</t>
  </si>
  <si>
    <t xml:space="preserve">Autopsies </t>
  </si>
  <si>
    <t>Autopsy - Facility Fee</t>
  </si>
  <si>
    <t>Per case</t>
  </si>
  <si>
    <t>Autopsy - General Medical Practitioner</t>
  </si>
  <si>
    <t>Autopsy - Specialist Medical Practitioner</t>
  </si>
  <si>
    <t>Port Health and Travel Clinics</t>
  </si>
  <si>
    <t>Pharmaceutical  - Travel Medicine</t>
  </si>
  <si>
    <t>UNIFORM PATIENT FEE SCHEDULE 2025</t>
  </si>
  <si>
    <t>APPROVED UPFS 2024 FEE SCHEDULE FOR FULL PAYING USERS</t>
  </si>
  <si>
    <t>EFFECTIVE 01 APRIL 2025</t>
  </si>
  <si>
    <t>TARIFFS UPFS 2025</t>
  </si>
  <si>
    <t>4.4% Increment</t>
  </si>
  <si>
    <t>12 hours</t>
  </si>
  <si>
    <t>Planned Patient Transportation – Facility Fee</t>
  </si>
  <si>
    <t>Once-Off</t>
  </si>
  <si>
    <t>Ambulance Transportation – Facility Fee</t>
  </si>
  <si>
    <t xml:space="preserve">Ambulance Transportation - Emergency Care Practitioner </t>
  </si>
  <si>
    <t xml:space="preserve">Ambulance Transportation - Basic Ambulance Assistant </t>
  </si>
  <si>
    <t>Ambulance Transportation - Ambulance Emergency Assistant</t>
  </si>
  <si>
    <t>Ambulance Transportation - Emergency Care Assistant</t>
  </si>
  <si>
    <t>Ambulance Transportation - Emergency Care Technician</t>
  </si>
  <si>
    <t>Ambulance Transportation - Paramedic</t>
  </si>
  <si>
    <t>Medical Response - Facility Fee</t>
  </si>
  <si>
    <t xml:space="preserve">Medical Response – Emergency Care Practitioner </t>
  </si>
  <si>
    <t xml:space="preserve">Medical Response – Basic Ambulance Assistant </t>
  </si>
  <si>
    <t>Medical Response –   Ambulance Emergency Assistant</t>
  </si>
  <si>
    <t>Medical Response –  Emergency Care Assistant</t>
  </si>
  <si>
    <t>Medical Response – Emergency Care Technician</t>
  </si>
  <si>
    <t>Medical Response – Paramedic</t>
  </si>
  <si>
    <t>Events EMS Standby – Facility Fee</t>
  </si>
  <si>
    <t xml:space="preserve">Events EMS Standby – Emergency Care Practitioner </t>
  </si>
  <si>
    <t xml:space="preserve">Events EMS Standby – Basic Ambulance Assistant </t>
  </si>
  <si>
    <t>Events EMS Standby –  Ambulance Emergency Assistant</t>
  </si>
  <si>
    <t>Events EMS Standby – Emergency Care Assistant</t>
  </si>
  <si>
    <t>Events EMS Standby – Emergency Care Technician</t>
  </si>
  <si>
    <t>Events EMS Standby – Paramedic</t>
  </si>
  <si>
    <t>Medical Rescue – Facility Fee</t>
  </si>
  <si>
    <t xml:space="preserve">Medical Rescue – Emergency Care Practitioner </t>
  </si>
  <si>
    <t>Medical Rescue – Basic Ambulance Assistant</t>
  </si>
  <si>
    <t>Medical Rescue – Ambulance Emergency Assistant</t>
  </si>
  <si>
    <t>Medical Rescue – Emergency Care Assistant</t>
  </si>
  <si>
    <t>Medical Rescue – Emergency Care Technician</t>
  </si>
  <si>
    <t>Medical Rescue – Paramedic</t>
  </si>
  <si>
    <t>Aeromedical Services: Fixed Wing Facility Fee</t>
  </si>
  <si>
    <t xml:space="preserve">Aeromedical Services: Fixed Wing - Emergency Care Practitioner </t>
  </si>
  <si>
    <t>Aeromedical Services: Fixed Wing - Emergency Ambulance Assistant</t>
  </si>
  <si>
    <t>Aeromedical Services: Fixed Wing  - Emergency Care Assistant</t>
  </si>
  <si>
    <t>Aeromedical Services: Fixed Wing - Emergency Care Technician</t>
  </si>
  <si>
    <t>Aeromedical Services: Fixed Wing - Paramedic</t>
  </si>
  <si>
    <t>Aeromedical Services: Helicopter Facility Fee</t>
  </si>
  <si>
    <t xml:space="preserve">Aeromedical Services - Emergency Care Practitioner </t>
  </si>
  <si>
    <t>Aeromedical Services - Emergency Ambulance Assistant</t>
  </si>
  <si>
    <t>Aeromedical Services - Emergency Care Assistant</t>
  </si>
  <si>
    <t>Aeromedical Services - Emergency Care Technician</t>
  </si>
  <si>
    <t>Aeromedical Services - Paramedic</t>
  </si>
  <si>
    <t>Cosmetic Surgery - 100%</t>
  </si>
  <si>
    <t>Autopsies 100%</t>
  </si>
  <si>
    <t>UNIFORM PATIENT FEE SCHEDULE 2026</t>
  </si>
  <si>
    <t>APPROVED UPFS 2026 FEE SCHEDULE FOR FULL PAYING USERS</t>
  </si>
  <si>
    <t>EFFECTIVE 01 APRIL 2026</t>
  </si>
  <si>
    <t>TARIFFS UPFS 2026</t>
  </si>
  <si>
    <t>5.4% Increment</t>
  </si>
  <si>
    <t>Anaesthetics Cat A – General Medical Practitioner</t>
  </si>
  <si>
    <t>Anaesthetics Cat A – Specialist Medical Practitioner</t>
  </si>
  <si>
    <t>Anaesthetics Cat B – General Medical Practitioner</t>
  </si>
  <si>
    <t>Anaesthetics Cat B – Specialist Medical Practitioner</t>
  </si>
  <si>
    <t>Anaesthetics Cat C – General Medical Practitioner</t>
  </si>
  <si>
    <t>Anaesthetics Cat C – Specialist MedicalPractitioner</t>
  </si>
  <si>
    <t>Anaesthetics Cat D – General Medical Practitioner</t>
  </si>
  <si>
    <t>Anaesthetics Cat D – Specialist Medical Practitioner</t>
  </si>
  <si>
    <t>Natural Birth – General Medical Practitioner</t>
  </si>
  <si>
    <t>Natural Birth – Specialist Medical Practitioner</t>
  </si>
  <si>
    <t>Natural Birth – Nurse Practitioner</t>
  </si>
  <si>
    <t>Caesarean Section – General Medical Practitioner</t>
  </si>
  <si>
    <t>Caesarean Section – Specialist Medical Practitioner</t>
  </si>
  <si>
    <t>Haemo-dialysis – General Medical Practitioner</t>
  </si>
  <si>
    <t>Haemo-dialysis – Specialist Medical Practitioner</t>
  </si>
  <si>
    <t>Haemo-dialysis – Nurse Practitioner</t>
  </si>
  <si>
    <t>Peritoneal Dialysis – General Medical Practitioner</t>
  </si>
  <si>
    <t>Peritoneal Dialysis – Specialist Medical Practitioner</t>
  </si>
  <si>
    <t>Peritoneal Dialysis – Nurse Practitioner</t>
  </si>
  <si>
    <t>Medical Report – General Medical Practitioner</t>
  </si>
  <si>
    <t>Medical Report – Specialist Medical Practitioner</t>
  </si>
  <si>
    <t>Copies of Medical Reports/Records, X-Rays, Completion of Certificates / – General Medical Practitioner</t>
  </si>
  <si>
    <t>Copies of Medical Reports/Records, X-Rays, Completion of Certificates / – Specialist Medical Practitioner</t>
  </si>
  <si>
    <t>Copies of X-Rays Films, Ultrasounds etc.</t>
  </si>
  <si>
    <t>Functional Assessment Report – General Medical Practitioner</t>
  </si>
  <si>
    <t>Functional Assessment Report – Specialist Medical Practitioner</t>
  </si>
  <si>
    <t>Functional Assessment Report - Therapeutic Healthcare Practitioner</t>
  </si>
  <si>
    <t>Radiology. Cat A – General Medical Practitioner</t>
  </si>
  <si>
    <t>Radiology. Cat A – Specialist Medical Practitioner</t>
  </si>
  <si>
    <t>Radiology. Cat A – Therapeutic Healthcare Practitioner</t>
  </si>
  <si>
    <t>Radiology. Cat B – General Medical Practitioner</t>
  </si>
  <si>
    <t>Radiology. Cat B – Specialist Medical Practitioner</t>
  </si>
  <si>
    <t>Radiology. Cat B – Therapeutic Healthcare Practitioner</t>
  </si>
  <si>
    <t>Radiology. Cat C – General Medical Practitioner</t>
  </si>
  <si>
    <t>Radiology. Cat C – Specialist Medical Practitioner</t>
  </si>
  <si>
    <t>Radiology. Cat D – General Medical Practitioner</t>
  </si>
  <si>
    <t>Radiology. Cat D – Specialist Medical Practitioner</t>
  </si>
  <si>
    <t>Radiology, Cat E – General Medical Practitioner</t>
  </si>
  <si>
    <t>Radiology, Cat E – Specialist Medical Practitioner</t>
  </si>
  <si>
    <t>Inpatient General Ward – General Medical Practitioner</t>
  </si>
  <si>
    <t>Inpatient General Ward – Specialist Medical Practitioner</t>
  </si>
  <si>
    <t>Inpatient High Care – Facility Fee</t>
  </si>
  <si>
    <t>Inpatient High Care – General Medical Practitioner</t>
  </si>
  <si>
    <t>Inpatient High Care – Specialist Medical Practitioner</t>
  </si>
  <si>
    <t>Inpatient Intensive Care – Facility Fee</t>
  </si>
  <si>
    <t>Inpatient Intensive Care – General Medical Practitioner</t>
  </si>
  <si>
    <t>Inpatient Intensive Care– Specialist Medical Practitioner</t>
  </si>
  <si>
    <t>Inpatient Chronic Care – Facility Fee</t>
  </si>
  <si>
    <t>Inpatient Chronic Care – General Medical Practitioner</t>
  </si>
  <si>
    <t>Inpatient Chronic Care – Specialist Medical Practitioner</t>
  </si>
  <si>
    <t>Inpatient Chronic Care – Nurse Practitioner</t>
  </si>
  <si>
    <t>Day patient – General Medical Practitioner</t>
  </si>
  <si>
    <t>Day patient – Specialist Medical Practitioner</t>
  </si>
  <si>
    <t>Day patient – Nurse Practitioner</t>
  </si>
  <si>
    <t>Inpatient Boarder/Patient Companion – Nurse Practitioner</t>
  </si>
  <si>
    <t>Inpatient General Ward – Nurse Medical Practitioner</t>
  </si>
  <si>
    <t>Inpatient Specialised Intensive Care – Facility Fee</t>
  </si>
  <si>
    <t>Inpatient Specialised Intensive Care – General Medical Practitioner</t>
  </si>
  <si>
    <t>Inpatient Specialised Intensive Care– Specialist Medical Practitioner</t>
  </si>
  <si>
    <t>Inpatient Specialised Intensive Care Paediatric – General Medical Practitioner</t>
  </si>
  <si>
    <t>Inpatient Specialised Intensive Care Paediatric– Specialist Medical Practitioner</t>
  </si>
  <si>
    <t>Inpatient Specialised Intensive Care Neonatal – General Medical Practitioner</t>
  </si>
  <si>
    <t>Inpatient Specialised Intensive Care Neonatal– Specialist Medical Practitioner</t>
  </si>
  <si>
    <t>Pharmaceutical – Repeat Scripts</t>
  </si>
  <si>
    <t>Oral Care Cat A – General Medical Practitioner</t>
  </si>
  <si>
    <t>Oral Care Cat A – Specialist Medical Practitioner</t>
  </si>
  <si>
    <t>Oral Care Cat A – Therapeutic Healthcare Practitioner</t>
  </si>
  <si>
    <t>Oral Care Cat B – General Medical Practitioner</t>
  </si>
  <si>
    <t>Oral Health Cat B – Specialist Medical Practitioner</t>
  </si>
  <si>
    <t>Oral Care Cat B – Therapeutic Healthcare Practitioner</t>
  </si>
  <si>
    <t>Oral Care Cat C – General Medical Practitioner</t>
  </si>
  <si>
    <t>Oral Care Cat C – Specialist Medical Practitioner</t>
  </si>
  <si>
    <t>Oral Care Cat D – General Medical Practitioner</t>
  </si>
  <si>
    <t>Oral Care Cat D – Specialist Medical Practitioner</t>
  </si>
  <si>
    <t>Oral Care Cat E – General Medical Practitioner</t>
  </si>
  <si>
    <t>Oral Care Cat E – Specialist Medical Practitioner</t>
  </si>
  <si>
    <t>Outpatient Consultation – General Medical Practitioner</t>
  </si>
  <si>
    <t>Outpatient Consultation – Specialist Medical Practitioner</t>
  </si>
  <si>
    <t>Outpatient Consultation – Nurse Practitoner</t>
  </si>
  <si>
    <t>Outpatient Consultation – Therapeutic Healthcare Practitioner</t>
  </si>
  <si>
    <t>Emergency Consultation – General Medical Practitioner</t>
  </si>
  <si>
    <t>Emergency Consultation – Specialist Medical Practitioner</t>
  </si>
  <si>
    <t>Emergency Consultation – Nurse Practitioner</t>
  </si>
  <si>
    <t>Emergency Consultation – Therapeutic Healthcare Practitioner</t>
  </si>
  <si>
    <t>Follow-Up Outpatient Consultation – General Medical Practitioner</t>
  </si>
  <si>
    <t>Follow-Up Outpatient Consultation – Specialist Medical Practitioner</t>
  </si>
  <si>
    <t>Follow-Up Outpatient Consultation – Nurse Practitioner</t>
  </si>
  <si>
    <t>Follow-Up Outpatient Consultation – Therapeutic Healthcare Practitioner</t>
  </si>
  <si>
    <t>Telephonic Consultation – General Medical Practitioner</t>
  </si>
  <si>
    <t>Telephonic Consultation – Specialist Medical Practitioner</t>
  </si>
  <si>
    <t>Telephonic Consultation – Nurse Practitioner</t>
  </si>
  <si>
    <t>Telephonic Consultation – Therapeutic Healthcare Practitioner</t>
  </si>
  <si>
    <t>Minor  Procedure Cat A – General Medical Practitioner</t>
  </si>
  <si>
    <t>Minor  Procedure Cat A – Specialist Medical Practitioner</t>
  </si>
  <si>
    <t>Minor  Procedure Cat B – General Medical Practitioner</t>
  </si>
  <si>
    <t>Minor Procedure Cat B – Specialist Medical Practitioner</t>
  </si>
  <si>
    <t>Minor  Procedure Cat C – General Medical Practitioner</t>
  </si>
  <si>
    <t>Minor  Procedure Cat C – Specialist Medical Practitioner</t>
  </si>
  <si>
    <t>Minor  Procedure Cat D – General Medical Practitioner</t>
  </si>
  <si>
    <t>Minor Procedure Cat D – Specialist Medical Practitioner</t>
  </si>
  <si>
    <t>Theatre Procedure Cat A – General Medical Practitioner</t>
  </si>
  <si>
    <t>Theatre Procedure Cat A – Specialist Medical Practitioner</t>
  </si>
  <si>
    <t>Theatre Procedure Cat B – General Medical Practitioner</t>
  </si>
  <si>
    <t>Theatre Procedure Cat B – Specialist Medical Practitioner</t>
  </si>
  <si>
    <t>Theatre Procedure Cat C – General Medical Practitioner</t>
  </si>
  <si>
    <t>Theatre Procedure Cat C – Specialist Medical Practitioner</t>
  </si>
  <si>
    <t>Theatre Procedure Cat D – General Medical Practitioner</t>
  </si>
  <si>
    <t>Theatre Procedure Cat D – Specialist Medical Practitioner</t>
  </si>
  <si>
    <t>Theatre Procedure Cat E – General Medical Practitioner</t>
  </si>
  <si>
    <t>Theatre Procedure Cat E – Specialist Medical Practitioner</t>
  </si>
  <si>
    <t>Therapeutic Healthcare (Treatments)</t>
  </si>
  <si>
    <t xml:space="preserve">Supplementary Health Treatment – Nurse Practitioner </t>
  </si>
  <si>
    <t>Supplementary Health Treatment – Therapeutic Healthcare Practitioner</t>
  </si>
  <si>
    <t>Supplementary Health Group Treatment – Therapeutic Healthcare Practitioner</t>
  </si>
  <si>
    <t xml:space="preserve">Aeromedical Services: Helicopter - Emergency Care Practitioner </t>
  </si>
  <si>
    <t>Aeromedical Services: Helicopter - Emergency Ambulance Assistant</t>
  </si>
  <si>
    <t>Aeromedical Services: Helicopter - Emergency Care Assistant</t>
  </si>
  <si>
    <t>Aeromedical Services: Helicopter - Emergency Care Technician</t>
  </si>
  <si>
    <t>Aeromedical Services: Helicopter - Paramedic</t>
  </si>
  <si>
    <t>Cosmetic Surgery Cat A – General Medical Practitioner</t>
  </si>
  <si>
    <t>Cosmetic Surgery Cat A – Specialist Practitioner</t>
  </si>
  <si>
    <t>Cosmetic Surgery Cat B – General Medical Practitioner</t>
  </si>
  <si>
    <t>Cosmetic Surgery Cat B – Specialist Medical Practitioner</t>
  </si>
  <si>
    <t>Cosmetic Surgery Cat C – General Medical Practitioner</t>
  </si>
  <si>
    <t>Cosmetic Surgery Cat C – Specialist Medical Practitioner</t>
  </si>
  <si>
    <t>Cosmetic Surgery Cat D – General Medical Practitioner</t>
  </si>
  <si>
    <t>Cosmetic Surgery Cat D – Specialist Medical Practitioner</t>
  </si>
  <si>
    <t xml:space="preserve">Nuclear Medicine Cat A - Specialist Medical Practitioner </t>
  </si>
  <si>
    <t xml:space="preserve">Nuclear Medicine Cat B - Specialist Medical Practitioner </t>
  </si>
  <si>
    <t xml:space="preserve">Nuclear Medicine Cat C - Specialist Medical Practitioner </t>
  </si>
  <si>
    <t xml:space="preserve">Nuclear Medicine Cat D - Specialist Medical Practitioner </t>
  </si>
  <si>
    <t>Positron Emission Tomography (PET) Cat E - Specialist Medical Practitioner</t>
  </si>
  <si>
    <t>Ambulatory Procedure Cat A - Nurse Practitioner</t>
  </si>
  <si>
    <t>Ambulatory Procedure Cat A - Therapeutic Healthcare Practitioner</t>
  </si>
  <si>
    <t>Ambulatory Procedure Cat B - General Medical Practitioner</t>
  </si>
  <si>
    <t>Ambulatory Procedure Cat B - Nurse Practitioner</t>
  </si>
  <si>
    <t>Ambulatory Procedure Cat B - Therapeutic Healthcare Practitioner</t>
  </si>
  <si>
    <t>Hyperbaric Oxygen Therapy - General Medical Practitioner</t>
  </si>
  <si>
    <t>Hyperbaric Oxygen Therapy - Specialist Medical Practitioner</t>
  </si>
  <si>
    <t>Emergency Hyperbaric Oxygen Therapy - General Medical Practitioner</t>
  </si>
  <si>
    <t>Emergency Hyperbaric Oxygen Therapy - Specialist Medical Practitioner</t>
  </si>
  <si>
    <t>Consumables not included in the Facility Fee</t>
  </si>
  <si>
    <t>Administration Fee Covid-19 Vaccine</t>
  </si>
  <si>
    <t>PROPOSED TARIFFS UPFS 2018</t>
  </si>
  <si>
    <t xml:space="preserve"> H1</t>
  </si>
  <si>
    <t>To be Rounded to R5</t>
  </si>
  <si>
    <t>Current Subsidy %</t>
  </si>
  <si>
    <t>Current Subsidy Amount</t>
  </si>
  <si>
    <t>H1</t>
  </si>
  <si>
    <t>H2</t>
  </si>
  <si>
    <t>H3</t>
  </si>
  <si>
    <t>%</t>
  </si>
  <si>
    <t>R c</t>
  </si>
  <si>
    <t>Included in Consultation</t>
  </si>
  <si>
    <t>Included in the consultation</t>
  </si>
  <si>
    <t>Confinement – Facility Fee</t>
  </si>
  <si>
    <t>equavalent to consultation</t>
  </si>
  <si>
    <t>Equivalent to consultation</t>
  </si>
  <si>
    <t>0433</t>
  </si>
  <si>
    <t xml:space="preserve">Equivalent to consultation </t>
  </si>
  <si>
    <t>30Days/12 hours</t>
  </si>
  <si>
    <t>Item Fee</t>
  </si>
  <si>
    <t>Pharmaceutical - Chronic</t>
  </si>
  <si>
    <t>Equivqlent to a consultation</t>
  </si>
  <si>
    <t>Pharmaceutical - Oncology</t>
  </si>
  <si>
    <t>Pharmaceutical - Immune suppressant drugs</t>
  </si>
  <si>
    <t>Pharmaceutical Flat Fee - OPD</t>
  </si>
  <si>
    <t>Oral Care Cat A – General practitioner</t>
  </si>
  <si>
    <t>Oral Care Cat A – Specialist practitioner</t>
  </si>
  <si>
    <t>Oral Care Cat B – General practitioner</t>
  </si>
  <si>
    <t>Oral Health Cat B – Specialist practitioner</t>
  </si>
  <si>
    <t>Oral Care Cat C – General practitioner</t>
  </si>
  <si>
    <t>Oral Care Cat C – Specialist practitioner</t>
  </si>
  <si>
    <t>Oral Care Cat D – General practitioner</t>
  </si>
  <si>
    <t>Oral Care Cat D – Specialist practitioner</t>
  </si>
  <si>
    <t>Oral Care Cat E – General practitioner</t>
  </si>
  <si>
    <t>Oral Care Cat E – Specialist practitioner</t>
  </si>
  <si>
    <t xml:space="preserve">20% of full paying 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</si>
  <si>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</si>
  <si>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</si>
  <si>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</si>
  <si>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</si>
  <si>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</si>
  <si>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Cat A – General practitioner</t>
  </si>
  <si>
    <t>Cosmetic Surgery Cat B – General practitioner</t>
  </si>
  <si>
    <t>Cosmetic Surgery Cat B – Specialist practitioner</t>
  </si>
  <si>
    <t>Cosmetic Surgery Cat C – General practitioner</t>
  </si>
  <si>
    <t>Cosmetic Surgery Cat C – Specialist practitioner</t>
  </si>
  <si>
    <t>Cosmetic Surgery Cat D – General practitioner</t>
  </si>
  <si>
    <t>Cosmetic Surgery Cat D – Specialist practitioner</t>
  </si>
  <si>
    <t>Included in consultation</t>
  </si>
  <si>
    <t xml:space="preserve">Nuclear Medicine Cat A - Specialist practitioner </t>
  </si>
  <si>
    <t xml:space="preserve">Nuclear Medicine Cat B - Specialist practitioner </t>
  </si>
  <si>
    <t xml:space="preserve">Nuclear Medicine Cat C - Specialist practitioner </t>
  </si>
  <si>
    <t xml:space="preserve">Nuclear Medicine Cat D - Specialist practitioner </t>
  </si>
  <si>
    <t>Positron Emission Tomography (PET) Cat E - Specialist practitioner</t>
  </si>
  <si>
    <t>Included in consultation(5% increase for buy-outs)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</si>
</sst>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</numFmts>
  <fonts count="47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b/>
      <sz val="10"/>
      <name val="Arial"/>
      <family val="2"/>
      <charset val="0"/>
    </font>
    <font>
      <b/>
      <sz val="6"/>
      <color indexed="8"/>
      <name val="Arial"/>
      <family val="2"/>
      <charset val="0"/>
    </font>
    <font>
      <b/>
      <sz val="11"/>
      <color indexed="8"/>
      <name val="Arial"/>
      <family val="2"/>
      <charset val="0"/>
    </font>
    <font>
      <b/>
      <sz val="8"/>
      <color indexed="8"/>
      <name val="Arial"/>
      <family val="2"/>
      <charset val="0"/>
    </font>
    <font>
      <b/>
      <sz val="10"/>
      <color indexed="9"/>
      <name val="Arial"/>
      <family val="2"/>
      <charset val="0"/>
    </font>
    <font>
      <sz val="8"/>
      <color indexed="8"/>
      <name val="Arial"/>
      <family val="2"/>
      <charset val="0"/>
    </font>
    <font>
      <sz val="8"/>
      <name val="Arial"/>
      <family val="2"/>
      <charset val="0"/>
    </font>
    <font>
      <b/>
      <sz val="11"/>
      <name val="Arial"/>
      <family val="2"/>
      <charset val="0"/>
    </font>
    <font>
      <b/>
      <i/>
      <sz val="11"/>
      <name val="Arial"/>
      <family val="2"/>
      <charset val="0"/>
    </font>
    <font>
      <b/>
      <sz val="9"/>
      <color indexed="8"/>
      <name val="Arial"/>
      <family val="2"/>
      <charset val="0"/>
    </font>
    <font>
      <b/>
      <sz val="9"/>
      <name val="Arial"/>
      <family val="2"/>
      <charset val="0"/>
    </font>
    <font>
      <sz val="9"/>
      <name val="Times New Roman"/>
      <family val="1"/>
      <charset val="0"/>
    </font>
    <font>
      <sz val="9"/>
      <color indexed="8"/>
      <name val="Arial"/>
      <family val="2"/>
      <charset val="0"/>
    </font>
    <font>
      <b/>
      <i/>
      <sz val="9"/>
      <name val="Arial"/>
      <family val="2"/>
      <charset val="0"/>
    </font>
    <font>
      <sz val="9"/>
      <name val="Arial"/>
      <family val="2"/>
      <charset val="0"/>
    </font>
    <font>
      <b/>
      <sz val="8"/>
      <name val="Arial"/>
      <family val="2"/>
      <charset val="0"/>
    </font>
    <font>
      <sz val="11"/>
      <name val="Arial"/>
      <family val="2"/>
      <charset val="0"/>
    </font>
    <font>
      <sz val="9"/>
      <color indexed="12"/>
      <name val="Times New Roman"/>
      <family val="1"/>
      <charset val="0"/>
    </font>
    <font>
      <sz val="9"/>
      <color indexed="12"/>
      <name val="Arial"/>
      <family val="2"/>
      <charset val="0"/>
    </font>
    <font>
      <b/>
      <sz val="8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</font>
    <font>
      <b/>
      <sz val="8"/>
      <color theme="1"/>
      <name val="Arial"/>
      <family val="2"/>
      <charset val="0"/>
    </font>
    <font>
      <b/>
      <i/>
      <sz val="11"/>
      <color theme="1"/>
      <name val="Calibri"/>
      <family val="2"/>
      <charset val="0"/>
    </font>
    <font>
      <b/>
      <i/>
      <sz val="11"/>
      <color theme="1"/>
      <name val="Calibri"/>
      <family val="2"/>
      <charset val="0"/>
      <scheme val="minor"/>
    </font>
    <font>
      <sz val="8"/>
      <color theme="1"/>
      <name val="Arial"/>
      <family val="2"/>
      <charset val="0"/>
    </font>
    <font>
      <sz val="9"/>
      <color theme="1"/>
      <name val="Arial"/>
      <family val="2"/>
      <charset val="0"/>
    </font>
    <font>
      <b/>
      <sz val="9"/>
      <color theme="1"/>
      <name val="Arial"/>
      <family val="2"/>
      <charset val="0"/>
    </font>
    <font>
      <u/>
      <sz val="11"/>
      <color rgb="FF0000FF"/>
      <name val="Calibri"/>
      <family val="2"/>
      <charset val="0"/>
      <scheme val="minor"/>
    </font>
    <font>
      <u/>
      <sz val="11"/>
      <color rgb="FF800080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b/>
      <sz val="18"/>
      <color theme="3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b/>
      <sz val="15"/>
      <color theme="3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b/>
      <sz val="11"/>
      <color theme="3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b/>
      <sz val="11"/>
      <color rgb="FFFFFFFF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650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</fonts>
  <fills count="41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8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7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7" applyNumberFormat="0" applyFill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2" borderId="79" applyNumberFormat="0" applyAlignment="0" applyProtection="0">
      <alignment vertical="center"/>
    </xf>
    <xf numFmtId="0" fontId="39" fillId="13" borderId="80" applyNumberFormat="0" applyAlignment="0" applyProtection="0">
      <alignment vertical="center"/>
    </xf>
    <xf numFmtId="0" fontId="40" fillId="13" borderId="79" applyNumberFormat="0" applyAlignment="0" applyProtection="0">
      <alignment vertical="center"/>
    </xf>
    <xf numFmtId="0" fontId="41" fillId="14" borderId="81" applyNumberFormat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1" fillId="0" borderId="83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" fillId="0" borderId="0"/>
  </cellStyleXfs>
  <cellXfs count="592">
    <xf numFmtId="0" fontId="0" fillId="0" borderId="0" xfId="0"/>
    <xf numFmtId="0" fontId="1" fillId="0" borderId="0" xfId="0" applyFont="1"/>
    <xf numFmtId="0" fontId="2" fillId="0" borderId="0" xfId="49"/>
    <xf numFmtId="0" fontId="3" fillId="0" borderId="0" xfId="49" applyFont="1"/>
    <xf numFmtId="15" fontId="3" fillId="0" borderId="0" xfId="49" applyNumberFormat="1" applyFont="1"/>
    <xf numFmtId="0" fontId="4" fillId="0" borderId="1" xfId="49" applyFont="1" applyBorder="1" applyAlignment="1">
      <alignment horizontal="right" wrapText="1"/>
    </xf>
    <xf numFmtId="0" fontId="5" fillId="0" borderId="2" xfId="49" applyFont="1" applyBorder="1" applyAlignment="1">
      <alignment horizontal="center" wrapText="1"/>
    </xf>
    <xf numFmtId="0" fontId="6" fillId="0" borderId="3" xfId="49" applyFont="1" applyBorder="1" applyAlignment="1">
      <alignment horizontal="center" wrapText="1"/>
    </xf>
    <xf numFmtId="0" fontId="7" fillId="2" borderId="4" xfId="49" applyFont="1" applyFill="1" applyBorder="1" applyAlignment="1">
      <alignment horizontal="center" wrapText="1"/>
    </xf>
    <xf numFmtId="0" fontId="7" fillId="2" borderId="5" xfId="49" applyFont="1" applyFill="1" applyBorder="1" applyAlignment="1">
      <alignment horizontal="center" wrapText="1"/>
    </xf>
    <xf numFmtId="0" fontId="7" fillId="2" borderId="6" xfId="49" applyFont="1" applyFill="1" applyBorder="1" applyAlignment="1">
      <alignment horizontal="center" wrapText="1"/>
    </xf>
    <xf numFmtId="0" fontId="7" fillId="3" borderId="7" xfId="49" applyFont="1" applyFill="1" applyBorder="1" applyAlignment="1">
      <alignment horizontal="center" wrapText="1"/>
    </xf>
    <xf numFmtId="0" fontId="4" fillId="0" borderId="8" xfId="49" applyFont="1" applyBorder="1" applyAlignment="1">
      <alignment horizontal="right" wrapText="1"/>
    </xf>
    <xf numFmtId="0" fontId="5" fillId="0" borderId="9" xfId="49" applyFont="1" applyBorder="1" applyAlignment="1">
      <alignment horizontal="center" wrapText="1"/>
    </xf>
    <xf numFmtId="0" fontId="3" fillId="0" borderId="10" xfId="49" applyFont="1" applyBorder="1" applyAlignment="1">
      <alignment horizontal="center" wrapText="1"/>
    </xf>
    <xf numFmtId="0" fontId="6" fillId="0" borderId="11" xfId="49" applyFont="1" applyBorder="1" applyAlignment="1">
      <alignment horizontal="center" wrapText="1"/>
    </xf>
    <xf numFmtId="0" fontId="6" fillId="0" borderId="12" xfId="49" applyFont="1" applyBorder="1" applyAlignment="1">
      <alignment horizontal="center" wrapText="1"/>
    </xf>
    <xf numFmtId="0" fontId="6" fillId="0" borderId="13" xfId="49" applyFont="1" applyBorder="1" applyAlignment="1">
      <alignment horizontal="center" wrapText="1"/>
    </xf>
    <xf numFmtId="0" fontId="4" fillId="0" borderId="14" xfId="49" applyFont="1" applyBorder="1" applyAlignment="1">
      <alignment horizontal="right" wrapText="1"/>
    </xf>
    <xf numFmtId="0" fontId="5" fillId="0" borderId="15" xfId="49" applyFont="1" applyBorder="1" applyAlignment="1">
      <alignment horizontal="center" wrapText="1"/>
    </xf>
    <xf numFmtId="0" fontId="6" fillId="0" borderId="16" xfId="49" applyFont="1" applyBorder="1" applyAlignment="1">
      <alignment horizontal="center" wrapText="1"/>
    </xf>
    <xf numFmtId="0" fontId="8" fillId="0" borderId="16" xfId="49" applyFont="1" applyBorder="1" applyAlignment="1">
      <alignment horizontal="center" wrapText="1"/>
    </xf>
    <xf numFmtId="0" fontId="9" fillId="0" borderId="17" xfId="49" applyFont="1" applyBorder="1" applyAlignment="1">
      <alignment horizontal="center" wrapText="1"/>
    </xf>
    <xf numFmtId="0" fontId="8" fillId="0" borderId="14" xfId="49" applyFont="1" applyBorder="1" applyAlignment="1">
      <alignment horizontal="center" wrapText="1"/>
    </xf>
    <xf numFmtId="49" fontId="10" fillId="0" borderId="1" xfId="49" applyNumberFormat="1" applyFont="1" applyBorder="1" applyAlignment="1">
      <alignment horizontal="right" wrapText="1"/>
    </xf>
    <xf numFmtId="0" fontId="11" fillId="0" borderId="18" xfId="49" applyFont="1" applyBorder="1" applyAlignment="1">
      <alignment wrapText="1"/>
    </xf>
    <xf numFmtId="0" fontId="2" fillId="0" borderId="19" xfId="49" applyBorder="1"/>
    <xf numFmtId="9" fontId="2" fillId="0" borderId="20" xfId="49" applyNumberFormat="1" applyBorder="1" applyAlignment="1">
      <alignment horizontal="center"/>
    </xf>
    <xf numFmtId="0" fontId="2" fillId="0" borderId="20" xfId="49" applyBorder="1" applyAlignment="1">
      <alignment horizontal="center"/>
    </xf>
    <xf numFmtId="0" fontId="2" fillId="0" borderId="21" xfId="49" applyBorder="1" applyAlignment="1">
      <alignment horizontal="center"/>
    </xf>
    <xf numFmtId="49" fontId="6" fillId="0" borderId="22" xfId="49" applyNumberFormat="1" applyFont="1" applyBorder="1" applyAlignment="1">
      <alignment horizontal="right" wrapText="1"/>
    </xf>
    <xf numFmtId="0" fontId="12" fillId="0" borderId="23" xfId="49" applyFont="1" applyBorder="1" applyAlignment="1">
      <alignment wrapText="1"/>
    </xf>
    <xf numFmtId="0" fontId="12" fillId="0" borderId="23" xfId="49" applyFont="1" applyBorder="1" applyAlignment="1">
      <alignment horizontal="center" wrapText="1"/>
    </xf>
    <xf numFmtId="0" fontId="13" fillId="0" borderId="23" xfId="0" applyFont="1" applyBorder="1" applyAlignment="1">
      <alignment horizontal="right" wrapText="1"/>
    </xf>
    <xf numFmtId="0" fontId="14" fillId="0" borderId="18" xfId="49" applyFont="1" applyBorder="1" applyAlignment="1">
      <alignment horizontal="center" wrapText="1"/>
    </xf>
    <xf numFmtId="0" fontId="14" fillId="0" borderId="19" xfId="49" applyFont="1" applyBorder="1" applyAlignment="1">
      <alignment horizontal="center" wrapText="1"/>
    </xf>
    <xf numFmtId="0" fontId="14" fillId="0" borderId="24" xfId="49" applyFont="1" applyBorder="1" applyAlignment="1">
      <alignment horizontal="center" wrapText="1"/>
    </xf>
    <xf numFmtId="49" fontId="8" fillId="0" borderId="25" xfId="49" applyNumberFormat="1" applyFont="1" applyBorder="1" applyAlignment="1">
      <alignment horizontal="right" wrapText="1"/>
    </xf>
    <xf numFmtId="0" fontId="15" fillId="0" borderId="26" xfId="49" applyFont="1" applyBorder="1" applyAlignment="1">
      <alignment wrapText="1"/>
    </xf>
    <xf numFmtId="0" fontId="15" fillId="0" borderId="26" xfId="49" applyFont="1" applyBorder="1" applyAlignment="1">
      <alignment horizontal="center" wrapText="1"/>
    </xf>
    <xf numFmtId="0" fontId="13" fillId="0" borderId="26" xfId="0" applyFont="1" applyBorder="1" applyAlignment="1">
      <alignment horizontal="right" wrapText="1"/>
    </xf>
    <xf numFmtId="0" fontId="14" fillId="0" borderId="27" xfId="49" applyFont="1" applyBorder="1" applyAlignment="1">
      <alignment horizontal="center" wrapText="1"/>
    </xf>
    <xf numFmtId="0" fontId="14" fillId="0" borderId="0" xfId="49" applyFont="1" applyAlignment="1">
      <alignment horizontal="center" wrapText="1"/>
    </xf>
    <xf numFmtId="0" fontId="14" fillId="0" borderId="28" xfId="49" applyFont="1" applyBorder="1" applyAlignment="1">
      <alignment horizontal="center" wrapText="1"/>
    </xf>
    <xf numFmtId="49" fontId="8" fillId="0" borderId="29" xfId="49" applyNumberFormat="1" applyFont="1" applyBorder="1" applyAlignment="1">
      <alignment horizontal="right" wrapText="1"/>
    </xf>
    <xf numFmtId="0" fontId="15" fillId="0" borderId="30" xfId="49" applyFont="1" applyBorder="1" applyAlignment="1">
      <alignment wrapText="1"/>
    </xf>
    <xf numFmtId="0" fontId="15" fillId="0" borderId="30" xfId="49" applyFont="1" applyBorder="1" applyAlignment="1">
      <alignment horizontal="center" wrapText="1"/>
    </xf>
    <xf numFmtId="0" fontId="13" fillId="0" borderId="31" xfId="0" applyFont="1" applyBorder="1" applyAlignment="1">
      <alignment horizontal="right" wrapText="1"/>
    </xf>
    <xf numFmtId="0" fontId="14" fillId="0" borderId="32" xfId="49" applyFont="1" applyBorder="1" applyAlignment="1">
      <alignment horizontal="center" wrapText="1"/>
    </xf>
    <xf numFmtId="0" fontId="14" fillId="0" borderId="33" xfId="49" applyFont="1" applyBorder="1" applyAlignment="1">
      <alignment horizontal="center" wrapText="1"/>
    </xf>
    <xf numFmtId="0" fontId="14" fillId="0" borderId="34" xfId="49" applyFont="1" applyBorder="1" applyAlignment="1">
      <alignment horizontal="center" wrapText="1"/>
    </xf>
    <xf numFmtId="49" fontId="5" fillId="0" borderId="8" xfId="49" applyNumberFormat="1" applyFont="1" applyBorder="1" applyAlignment="1">
      <alignment horizontal="right" wrapText="1"/>
    </xf>
    <xf numFmtId="0" fontId="16" fillId="0" borderId="18" xfId="49" applyFont="1" applyBorder="1" applyAlignment="1">
      <alignment wrapText="1"/>
    </xf>
    <xf numFmtId="0" fontId="16" fillId="0" borderId="19" xfId="49" applyFont="1" applyBorder="1" applyAlignment="1">
      <alignment wrapText="1"/>
    </xf>
    <xf numFmtId="0" fontId="16" fillId="0" borderId="24" xfId="49" applyFont="1" applyBorder="1" applyAlignment="1">
      <alignment wrapText="1"/>
    </xf>
    <xf numFmtId="49" fontId="6" fillId="0" borderId="7" xfId="49" applyNumberFormat="1" applyFont="1" applyBorder="1" applyAlignment="1">
      <alignment horizontal="right" wrapText="1"/>
    </xf>
    <xf numFmtId="0" fontId="17" fillId="0" borderId="23" xfId="49" applyFont="1" applyBorder="1" applyAlignment="1">
      <alignment horizontal="right" wrapText="1"/>
    </xf>
    <xf numFmtId="49" fontId="8" fillId="0" borderId="35" xfId="49" applyNumberFormat="1" applyFont="1" applyBorder="1" applyAlignment="1">
      <alignment horizontal="right" wrapText="1"/>
    </xf>
    <xf numFmtId="0" fontId="13" fillId="0" borderId="26" xfId="49" applyFont="1" applyBorder="1" applyAlignment="1">
      <alignment horizontal="right" wrapText="1"/>
    </xf>
    <xf numFmtId="0" fontId="13" fillId="0" borderId="12" xfId="49" applyFont="1" applyBorder="1" applyAlignment="1">
      <alignment horizontal="right" wrapText="1"/>
    </xf>
    <xf numFmtId="49" fontId="8" fillId="0" borderId="36" xfId="49" applyNumberFormat="1" applyFont="1" applyBorder="1" applyAlignment="1">
      <alignment horizontal="right" wrapText="1"/>
    </xf>
    <xf numFmtId="0" fontId="13" fillId="0" borderId="30" xfId="49" applyFont="1" applyBorder="1" applyAlignment="1">
      <alignment horizontal="right" wrapText="1"/>
    </xf>
    <xf numFmtId="0" fontId="13" fillId="0" borderId="17" xfId="49" applyFont="1" applyBorder="1" applyAlignment="1">
      <alignment horizontal="right" wrapText="1"/>
    </xf>
    <xf numFmtId="49" fontId="6" fillId="4" borderId="22" xfId="49" applyNumberFormat="1" applyFont="1" applyFill="1" applyBorder="1" applyAlignment="1">
      <alignment horizontal="right" wrapText="1"/>
    </xf>
    <xf numFmtId="0" fontId="12" fillId="4" borderId="23" xfId="49" applyFont="1" applyFill="1" applyBorder="1" applyAlignment="1">
      <alignment wrapText="1"/>
    </xf>
    <xf numFmtId="0" fontId="12" fillId="4" borderId="23" xfId="49" applyFont="1" applyFill="1" applyBorder="1" applyAlignment="1">
      <alignment horizontal="center" wrapText="1"/>
    </xf>
    <xf numFmtId="49" fontId="6" fillId="4" borderId="25" xfId="49" applyNumberFormat="1" applyFont="1" applyFill="1" applyBorder="1" applyAlignment="1">
      <alignment horizontal="right" wrapText="1"/>
    </xf>
    <xf numFmtId="0" fontId="15" fillId="4" borderId="26" xfId="49" applyFont="1" applyFill="1" applyBorder="1" applyAlignment="1">
      <alignment wrapText="1"/>
    </xf>
    <xf numFmtId="0" fontId="15" fillId="4" borderId="26" xfId="49" applyFont="1" applyFill="1" applyBorder="1" applyAlignment="1">
      <alignment horizontal="center" wrapText="1"/>
    </xf>
    <xf numFmtId="49" fontId="6" fillId="4" borderId="29" xfId="49" applyNumberFormat="1" applyFont="1" applyFill="1" applyBorder="1" applyAlignment="1">
      <alignment horizontal="right" wrapText="1"/>
    </xf>
    <xf numFmtId="0" fontId="15" fillId="4" borderId="30" xfId="49" applyFont="1" applyFill="1" applyBorder="1" applyAlignment="1">
      <alignment wrapText="1"/>
    </xf>
    <xf numFmtId="0" fontId="15" fillId="4" borderId="30" xfId="49" applyFont="1" applyFill="1" applyBorder="1" applyAlignment="1">
      <alignment horizontal="center" wrapText="1"/>
    </xf>
    <xf numFmtId="0" fontId="13" fillId="0" borderId="30" xfId="0" applyFont="1" applyBorder="1" applyAlignment="1">
      <alignment horizontal="right" wrapText="1"/>
    </xf>
    <xf numFmtId="0" fontId="11" fillId="0" borderId="27" xfId="49" applyFont="1" applyBorder="1" applyAlignment="1">
      <alignment wrapText="1"/>
    </xf>
    <xf numFmtId="1" fontId="13" fillId="5" borderId="26" xfId="0" applyNumberFormat="1" applyFont="1" applyFill="1" applyBorder="1" applyAlignment="1">
      <alignment horizontal="right" wrapText="1"/>
    </xf>
    <xf numFmtId="1" fontId="13" fillId="5" borderId="12" xfId="0" applyNumberFormat="1" applyFont="1" applyFill="1" applyBorder="1" applyAlignment="1">
      <alignment horizontal="right" wrapText="1"/>
    </xf>
    <xf numFmtId="9" fontId="0" fillId="0" borderId="37" xfId="0" applyNumberFormat="1" applyBorder="1"/>
    <xf numFmtId="1" fontId="13" fillId="5" borderId="30" xfId="0" applyNumberFormat="1" applyFont="1" applyFill="1" applyBorder="1" applyAlignment="1">
      <alignment horizontal="right" wrapText="1"/>
    </xf>
    <xf numFmtId="1" fontId="13" fillId="5" borderId="17" xfId="0" applyNumberFormat="1" applyFont="1" applyFill="1" applyBorder="1" applyAlignment="1">
      <alignment horizontal="right" wrapText="1"/>
    </xf>
    <xf numFmtId="49" fontId="6" fillId="0" borderId="13" xfId="49" applyNumberFormat="1" applyFont="1" applyBorder="1" applyAlignment="1">
      <alignment horizontal="right" wrapText="1"/>
    </xf>
    <xf numFmtId="0" fontId="12" fillId="0" borderId="31" xfId="49" applyFont="1" applyBorder="1" applyAlignment="1">
      <alignment wrapText="1"/>
    </xf>
    <xf numFmtId="0" fontId="12" fillId="0" borderId="31" xfId="49" applyFont="1" applyBorder="1" applyAlignment="1">
      <alignment horizontal="center" wrapText="1"/>
    </xf>
    <xf numFmtId="9" fontId="0" fillId="0" borderId="26" xfId="0" applyNumberFormat="1" applyBorder="1"/>
    <xf numFmtId="49" fontId="18" fillId="0" borderId="13" xfId="49" applyNumberFormat="1" applyFont="1" applyBorder="1" applyAlignment="1">
      <alignment horizontal="right" wrapText="1"/>
    </xf>
    <xf numFmtId="0" fontId="13" fillId="0" borderId="31" xfId="49" applyFont="1" applyBorder="1" applyAlignment="1">
      <alignment wrapText="1"/>
    </xf>
    <xf numFmtId="0" fontId="13" fillId="0" borderId="31" xfId="49" applyFont="1" applyBorder="1" applyAlignment="1">
      <alignment horizontal="center" wrapText="1"/>
    </xf>
    <xf numFmtId="49" fontId="9" fillId="0" borderId="25" xfId="49" applyNumberFormat="1" applyFont="1" applyBorder="1" applyAlignment="1">
      <alignment horizontal="right" wrapText="1"/>
    </xf>
    <xf numFmtId="0" fontId="17" fillId="0" borderId="26" xfId="49" applyFont="1" applyBorder="1" applyAlignment="1">
      <alignment wrapText="1"/>
    </xf>
    <xf numFmtId="0" fontId="17" fillId="0" borderId="26" xfId="49" applyFont="1" applyBorder="1" applyAlignment="1">
      <alignment horizontal="center" wrapText="1"/>
    </xf>
    <xf numFmtId="49" fontId="9" fillId="0" borderId="29" xfId="49" applyNumberFormat="1" applyFont="1" applyBorder="1" applyAlignment="1">
      <alignment horizontal="right" wrapText="1"/>
    </xf>
    <xf numFmtId="0" fontId="17" fillId="0" borderId="30" xfId="49" applyFont="1" applyBorder="1" applyAlignment="1">
      <alignment wrapText="1"/>
    </xf>
    <xf numFmtId="0" fontId="17" fillId="0" borderId="30" xfId="49" applyFont="1" applyBorder="1" applyAlignment="1">
      <alignment horizontal="center" wrapText="1"/>
    </xf>
    <xf numFmtId="0" fontId="11" fillId="0" borderId="18" xfId="49" applyFont="1" applyBorder="1" applyAlignment="1">
      <alignment horizontal="left" wrapText="1"/>
    </xf>
    <xf numFmtId="0" fontId="11" fillId="0" borderId="19" xfId="49" applyFont="1" applyBorder="1" applyAlignment="1">
      <alignment horizontal="left" wrapText="1"/>
    </xf>
    <xf numFmtId="0" fontId="2" fillId="0" borderId="24" xfId="49" applyBorder="1"/>
    <xf numFmtId="0" fontId="13" fillId="0" borderId="38" xfId="0" applyFont="1" applyBorder="1" applyAlignment="1">
      <alignment horizontal="right" wrapText="1"/>
    </xf>
    <xf numFmtId="1" fontId="0" fillId="0" borderId="0" xfId="0" applyNumberFormat="1"/>
    <xf numFmtId="49" fontId="8" fillId="0" borderId="13" xfId="49" applyNumberFormat="1" applyFont="1" applyBorder="1" applyAlignment="1">
      <alignment horizontal="right" wrapText="1"/>
    </xf>
    <xf numFmtId="0" fontId="13" fillId="6" borderId="38" xfId="0" applyFont="1" applyFill="1" applyBorder="1" applyAlignment="1">
      <alignment horizontal="right" wrapText="1"/>
    </xf>
    <xf numFmtId="0" fontId="17" fillId="0" borderId="26" xfId="49" applyFont="1" applyBorder="1" applyAlignment="1">
      <alignment horizontal="center"/>
    </xf>
    <xf numFmtId="49" fontId="9" fillId="0" borderId="29" xfId="49" applyNumberFormat="1" applyFont="1" applyBorder="1" applyAlignment="1">
      <alignment horizontal="right" vertical="center" wrapText="1"/>
    </xf>
    <xf numFmtId="0" fontId="15" fillId="0" borderId="30" xfId="49" applyFont="1" applyBorder="1" applyAlignment="1">
      <alignment vertical="center" wrapText="1"/>
    </xf>
    <xf numFmtId="0" fontId="17" fillId="0" borderId="30" xfId="49" applyFont="1" applyBorder="1" applyAlignment="1">
      <alignment horizontal="center" vertical="center" wrapText="1"/>
    </xf>
    <xf numFmtId="0" fontId="12" fillId="0" borderId="30" xfId="49" applyFont="1" applyBorder="1" applyAlignment="1">
      <alignment vertical="center" wrapText="1"/>
    </xf>
    <xf numFmtId="0" fontId="13" fillId="0" borderId="15" xfId="0" applyFont="1" applyBorder="1" applyAlignment="1">
      <alignment horizontal="right" wrapText="1"/>
    </xf>
    <xf numFmtId="49" fontId="5" fillId="0" borderId="39" xfId="49" applyNumberFormat="1" applyFont="1" applyBorder="1" applyAlignment="1">
      <alignment horizontal="right" wrapText="1"/>
    </xf>
    <xf numFmtId="0" fontId="11" fillId="0" borderId="40" xfId="49" applyFont="1" applyBorder="1" applyAlignment="1">
      <alignment wrapText="1"/>
    </xf>
    <xf numFmtId="0" fontId="19" fillId="0" borderId="20" xfId="49" applyFont="1" applyBorder="1"/>
    <xf numFmtId="0" fontId="19" fillId="0" borderId="21" xfId="49" applyFont="1" applyBorder="1"/>
    <xf numFmtId="9" fontId="0" fillId="0" borderId="0" xfId="0" applyNumberFormat="1"/>
    <xf numFmtId="0" fontId="17" fillId="0" borderId="23" xfId="49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7" fillId="3" borderId="5" xfId="49" applyFont="1" applyFill="1" applyBorder="1" applyAlignment="1">
      <alignment horizontal="center" wrapText="1"/>
    </xf>
    <xf numFmtId="0" fontId="7" fillId="3" borderId="6" xfId="49" applyFont="1" applyFill="1" applyBorder="1" applyAlignment="1">
      <alignment horizontal="center" wrapText="1"/>
    </xf>
    <xf numFmtId="0" fontId="7" fillId="7" borderId="7" xfId="49" applyFont="1" applyFill="1" applyBorder="1" applyAlignment="1">
      <alignment horizontal="center" wrapText="1"/>
    </xf>
    <xf numFmtId="0" fontId="7" fillId="7" borderId="5" xfId="49" applyFont="1" applyFill="1" applyBorder="1" applyAlignment="1">
      <alignment horizontal="center" wrapText="1"/>
    </xf>
    <xf numFmtId="0" fontId="6" fillId="0" borderId="1" xfId="49" applyFont="1" applyBorder="1" applyAlignment="1">
      <alignment horizontal="center" wrapText="1"/>
    </xf>
    <xf numFmtId="0" fontId="7" fillId="3" borderId="23" xfId="49" applyFont="1" applyFill="1" applyBorder="1" applyAlignment="1">
      <alignment horizontal="center" wrapText="1"/>
    </xf>
    <xf numFmtId="0" fontId="6" fillId="0" borderId="41" xfId="49" applyFont="1" applyBorder="1" applyAlignment="1">
      <alignment horizontal="center" wrapText="1"/>
    </xf>
    <xf numFmtId="0" fontId="3" fillId="0" borderId="8" xfId="49" applyFont="1" applyBorder="1" applyAlignment="1">
      <alignment horizontal="center" wrapText="1"/>
    </xf>
    <xf numFmtId="0" fontId="6" fillId="0" borderId="26" xfId="49" applyFont="1" applyBorder="1" applyAlignment="1">
      <alignment horizontal="center" wrapText="1"/>
    </xf>
    <xf numFmtId="0" fontId="9" fillId="0" borderId="42" xfId="49" applyFont="1" applyBorder="1" applyAlignment="1">
      <alignment horizontal="center" wrapText="1"/>
    </xf>
    <xf numFmtId="0" fontId="6" fillId="0" borderId="14" xfId="49" applyFont="1" applyBorder="1" applyAlignment="1">
      <alignment horizontal="center" wrapText="1"/>
    </xf>
    <xf numFmtId="0" fontId="8" fillId="0" borderId="30" xfId="49" applyFont="1" applyBorder="1" applyAlignment="1">
      <alignment horizontal="center" wrapText="1"/>
    </xf>
    <xf numFmtId="0" fontId="0" fillId="0" borderId="43" xfId="0" applyBorder="1"/>
    <xf numFmtId="0" fontId="0" fillId="0" borderId="20" xfId="0" applyBorder="1"/>
    <xf numFmtId="0" fontId="1" fillId="0" borderId="44" xfId="0" applyFont="1" applyBorder="1" applyAlignment="1">
      <alignment horizontal="center" vertical="center" textRotation="45"/>
    </xf>
    <xf numFmtId="0" fontId="1" fillId="0" borderId="19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Alignment="1">
      <alignment horizontal="center" vertical="center" textRotation="45"/>
    </xf>
    <xf numFmtId="0" fontId="1" fillId="0" borderId="45" xfId="0" applyFont="1" applyBorder="1" applyAlignment="1">
      <alignment horizontal="center" vertical="center" textRotation="45"/>
    </xf>
    <xf numFmtId="0" fontId="1" fillId="0" borderId="33" xfId="0" applyFont="1" applyBorder="1" applyAlignment="1">
      <alignment horizontal="center" vertical="center" textRotation="45"/>
    </xf>
    <xf numFmtId="0" fontId="0" fillId="0" borderId="46" xfId="0" applyBorder="1"/>
    <xf numFmtId="0" fontId="0" fillId="0" borderId="47" xfId="0" applyBorder="1"/>
    <xf numFmtId="0" fontId="0" fillId="0" borderId="22" xfId="0" applyBorder="1"/>
    <xf numFmtId="0" fontId="0" fillId="0" borderId="48" xfId="0" applyBorder="1"/>
    <xf numFmtId="0" fontId="0" fillId="0" borderId="23" xfId="0" applyBorder="1"/>
    <xf numFmtId="0" fontId="0" fillId="0" borderId="25" xfId="0" applyBorder="1"/>
    <xf numFmtId="0" fontId="0" fillId="0" borderId="37" xfId="0" applyBorder="1"/>
    <xf numFmtId="0" fontId="0" fillId="0" borderId="26" xfId="0" applyBorder="1"/>
    <xf numFmtId="0" fontId="0" fillId="0" borderId="29" xfId="0" applyBorder="1"/>
    <xf numFmtId="0" fontId="0" fillId="0" borderId="49" xfId="0" applyBorder="1"/>
    <xf numFmtId="0" fontId="0" fillId="0" borderId="30" xfId="0" applyBorder="1"/>
    <xf numFmtId="0" fontId="0" fillId="0" borderId="40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0" borderId="26" xfId="0" applyNumberFormat="1" applyBorder="1"/>
    <xf numFmtId="1" fontId="0" fillId="0" borderId="41" xfId="0" applyNumberFormat="1" applyBorder="1"/>
    <xf numFmtId="0" fontId="0" fillId="0" borderId="41" xfId="0" applyBorder="1"/>
    <xf numFmtId="0" fontId="0" fillId="0" borderId="31" xfId="0" applyBorder="1"/>
    <xf numFmtId="0" fontId="0" fillId="0" borderId="11" xfId="0" applyBorder="1"/>
    <xf numFmtId="0" fontId="0" fillId="0" borderId="50" xfId="0" applyBorder="1"/>
    <xf numFmtId="0" fontId="0" fillId="0" borderId="51" xfId="0" applyBorder="1"/>
    <xf numFmtId="1" fontId="0" fillId="0" borderId="37" xfId="0" applyNumberFormat="1" applyBorder="1"/>
    <xf numFmtId="9" fontId="1" fillId="0" borderId="4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48" xfId="0" applyNumberFormat="1" applyFont="1" applyBorder="1"/>
    <xf numFmtId="1" fontId="1" fillId="0" borderId="23" xfId="0" applyNumberFormat="1" applyFont="1" applyBorder="1"/>
    <xf numFmtId="0" fontId="7" fillId="3" borderId="38" xfId="49" applyFont="1" applyFill="1" applyBorder="1" applyAlignment="1">
      <alignment horizontal="center" wrapText="1"/>
    </xf>
    <xf numFmtId="0" fontId="7" fillId="7" borderId="23" xfId="49" applyFont="1" applyFill="1" applyBorder="1" applyAlignment="1">
      <alignment horizontal="center" wrapText="1"/>
    </xf>
    <xf numFmtId="0" fontId="8" fillId="0" borderId="50" xfId="49" applyFont="1" applyBorder="1" applyAlignment="1">
      <alignment horizontal="center" wrapText="1"/>
    </xf>
    <xf numFmtId="0" fontId="0" fillId="0" borderId="21" xfId="0" applyBorder="1"/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textRotation="45"/>
    </xf>
    <xf numFmtId="1" fontId="1" fillId="0" borderId="22" xfId="0" applyNumberFormat="1" applyFont="1" applyBorder="1"/>
    <xf numFmtId="0" fontId="1" fillId="0" borderId="23" xfId="0" applyFont="1" applyBorder="1"/>
    <xf numFmtId="0" fontId="1" fillId="0" borderId="38" xfId="0" applyFont="1" applyBorder="1"/>
    <xf numFmtId="0" fontId="1" fillId="0" borderId="28" xfId="0" applyFont="1" applyBorder="1" applyAlignment="1">
      <alignment horizontal="center" vertical="center" textRotation="45"/>
    </xf>
    <xf numFmtId="0" fontId="1" fillId="0" borderId="26" xfId="0" applyFont="1" applyBorder="1"/>
    <xf numFmtId="0" fontId="1" fillId="0" borderId="12" xfId="0" applyFont="1" applyBorder="1"/>
    <xf numFmtId="1" fontId="1" fillId="0" borderId="25" xfId="0" applyNumberFormat="1" applyFont="1" applyBorder="1"/>
    <xf numFmtId="0" fontId="1" fillId="0" borderId="34" xfId="0" applyFont="1" applyBorder="1" applyAlignment="1">
      <alignment horizontal="center" vertical="center" textRotation="45"/>
    </xf>
    <xf numFmtId="1" fontId="1" fillId="0" borderId="29" xfId="0" applyNumberFormat="1" applyFont="1" applyBorder="1"/>
    <xf numFmtId="0" fontId="1" fillId="0" borderId="30" xfId="0" applyFont="1" applyBorder="1"/>
    <xf numFmtId="0" fontId="1" fillId="0" borderId="17" xfId="0" applyFont="1" applyBorder="1"/>
    <xf numFmtId="0" fontId="0" fillId="0" borderId="52" xfId="0" applyBorder="1"/>
    <xf numFmtId="0" fontId="0" fillId="0" borderId="38" xfId="0" applyBorder="1"/>
    <xf numFmtId="0" fontId="0" fillId="0" borderId="12" xfId="0" applyBorder="1"/>
    <xf numFmtId="0" fontId="0" fillId="0" borderId="17" xfId="0" applyBorder="1"/>
    <xf numFmtId="0" fontId="0" fillId="0" borderId="21" xfId="0" applyBorder="1" applyAlignment="1">
      <alignment horizontal="center"/>
    </xf>
    <xf numFmtId="9" fontId="1" fillId="0" borderId="44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" fontId="1" fillId="0" borderId="4" xfId="0" applyNumberFormat="1" applyFont="1" applyBorder="1"/>
    <xf numFmtId="1" fontId="1" fillId="8" borderId="26" xfId="0" applyNumberFormat="1" applyFont="1" applyFill="1" applyBorder="1"/>
    <xf numFmtId="1" fontId="1" fillId="8" borderId="41" xfId="0" applyNumberFormat="1" applyFont="1" applyFill="1" applyBorder="1"/>
    <xf numFmtId="1" fontId="1" fillId="0" borderId="53" xfId="0" applyNumberFormat="1" applyFont="1" applyBorder="1"/>
    <xf numFmtId="1" fontId="1" fillId="8" borderId="50" xfId="0" applyNumberFormat="1" applyFont="1" applyFill="1" applyBorder="1"/>
    <xf numFmtId="1" fontId="1" fillId="8" borderId="54" xfId="0" applyNumberFormat="1" applyFont="1" applyFill="1" applyBorder="1"/>
    <xf numFmtId="0" fontId="1" fillId="8" borderId="50" xfId="0" applyFont="1" applyFill="1" applyBorder="1"/>
    <xf numFmtId="0" fontId="1" fillId="0" borderId="22" xfId="0" applyFont="1" applyBorder="1"/>
    <xf numFmtId="1" fontId="1" fillId="0" borderId="38" xfId="0" applyNumberFormat="1" applyFont="1" applyBorder="1"/>
    <xf numFmtId="1" fontId="1" fillId="8" borderId="12" xfId="0" applyNumberFormat="1" applyFont="1" applyFill="1" applyBorder="1"/>
    <xf numFmtId="0" fontId="1" fillId="8" borderId="30" xfId="0" applyFont="1" applyFill="1" applyBorder="1"/>
    <xf numFmtId="0" fontId="1" fillId="8" borderId="17" xfId="0" applyFont="1" applyFill="1" applyBorder="1"/>
    <xf numFmtId="1" fontId="1" fillId="8" borderId="30" xfId="0" applyNumberFormat="1" applyFont="1" applyFill="1" applyBorder="1"/>
    <xf numFmtId="1" fontId="1" fillId="8" borderId="17" xfId="0" applyNumberFormat="1" applyFont="1" applyFill="1" applyBorder="1"/>
    <xf numFmtId="1" fontId="1" fillId="0" borderId="31" xfId="0" applyNumberFormat="1" applyFont="1" applyBorder="1"/>
    <xf numFmtId="1" fontId="1" fillId="0" borderId="26" xfId="0" applyNumberFormat="1" applyFont="1" applyBorder="1"/>
    <xf numFmtId="0" fontId="1" fillId="0" borderId="29" xfId="0" applyFont="1" applyBorder="1"/>
    <xf numFmtId="0" fontId="1" fillId="0" borderId="25" xfId="0" applyFont="1" applyBorder="1"/>
    <xf numFmtId="0" fontId="1" fillId="8" borderId="26" xfId="0" applyFont="1" applyFill="1" applyBorder="1"/>
    <xf numFmtId="0" fontId="7" fillId="7" borderId="38" xfId="49" applyFont="1" applyFill="1" applyBorder="1" applyAlignment="1">
      <alignment horizontal="center" wrapText="1"/>
    </xf>
    <xf numFmtId="0" fontId="9" fillId="0" borderId="55" xfId="49" applyFont="1" applyBorder="1" applyAlignment="1">
      <alignment horizontal="center" wrapText="1"/>
    </xf>
    <xf numFmtId="1" fontId="1" fillId="8" borderId="55" xfId="0" applyNumberFormat="1" applyFont="1" applyFill="1" applyBorder="1"/>
    <xf numFmtId="49" fontId="6" fillId="0" borderId="25" xfId="49" applyNumberFormat="1" applyFont="1" applyBorder="1" applyAlignment="1">
      <alignment horizontal="right" wrapText="1"/>
    </xf>
    <xf numFmtId="0" fontId="12" fillId="0" borderId="26" xfId="49" applyFont="1" applyBorder="1" applyAlignment="1">
      <alignment wrapText="1"/>
    </xf>
    <xf numFmtId="0" fontId="13" fillId="0" borderId="26" xfId="49" applyFont="1" applyBorder="1" applyAlignment="1">
      <alignment horizontal="center" wrapText="1"/>
    </xf>
    <xf numFmtId="0" fontId="17" fillId="0" borderId="23" xfId="0" applyFont="1" applyBorder="1" applyAlignment="1">
      <alignment horizontal="right" wrapText="1"/>
    </xf>
    <xf numFmtId="0" fontId="12" fillId="0" borderId="26" xfId="49" applyFont="1" applyBorder="1" applyAlignment="1">
      <alignment horizontal="center" wrapText="1"/>
    </xf>
    <xf numFmtId="0" fontId="17" fillId="0" borderId="31" xfId="49" applyFont="1" applyBorder="1" applyAlignment="1">
      <alignment horizontal="right" wrapText="1"/>
    </xf>
    <xf numFmtId="49" fontId="18" fillId="0" borderId="25" xfId="49" applyNumberFormat="1" applyFont="1" applyBorder="1" applyAlignment="1">
      <alignment horizontal="right" wrapText="1"/>
    </xf>
    <xf numFmtId="0" fontId="13" fillId="0" borderId="26" xfId="49" applyFont="1" applyBorder="1" applyAlignment="1">
      <alignment wrapText="1"/>
    </xf>
    <xf numFmtId="0" fontId="16" fillId="0" borderId="56" xfId="49" applyFont="1" applyBorder="1" applyAlignment="1">
      <alignment wrapText="1"/>
    </xf>
    <xf numFmtId="0" fontId="2" fillId="0" borderId="20" xfId="49" applyBorder="1"/>
    <xf numFmtId="0" fontId="2" fillId="0" borderId="21" xfId="49" applyBorder="1"/>
    <xf numFmtId="49" fontId="6" fillId="0" borderId="43" xfId="49" applyNumberFormat="1" applyFont="1" applyBorder="1" applyAlignment="1">
      <alignment horizontal="right" wrapText="1"/>
    </xf>
    <xf numFmtId="0" fontId="12" fillId="0" borderId="47" xfId="49" applyFont="1" applyBorder="1" applyAlignment="1">
      <alignment wrapText="1"/>
    </xf>
    <xf numFmtId="0" fontId="12" fillId="0" borderId="47" xfId="49" applyFont="1" applyBorder="1" applyAlignment="1">
      <alignment horizontal="center" wrapText="1"/>
    </xf>
    <xf numFmtId="49" fontId="6" fillId="0" borderId="14" xfId="49" applyNumberFormat="1" applyFont="1" applyBorder="1" applyAlignment="1">
      <alignment horizontal="right" wrapText="1"/>
    </xf>
    <xf numFmtId="0" fontId="12" fillId="0" borderId="15" xfId="49" applyFont="1" applyBorder="1" applyAlignment="1">
      <alignment wrapText="1"/>
    </xf>
    <xf numFmtId="0" fontId="12" fillId="0" borderId="15" xfId="49" applyFont="1" applyBorder="1" applyAlignment="1">
      <alignment horizontal="center" wrapText="1"/>
    </xf>
    <xf numFmtId="0" fontId="11" fillId="0" borderId="56" xfId="49" applyFont="1" applyBorder="1" applyAlignment="1">
      <alignment horizontal="left" wrapText="1"/>
    </xf>
    <xf numFmtId="49" fontId="8" fillId="0" borderId="22" xfId="49" applyNumberFormat="1" applyFont="1" applyBorder="1" applyAlignment="1">
      <alignment horizontal="right" wrapText="1"/>
    </xf>
    <xf numFmtId="0" fontId="15" fillId="0" borderId="31" xfId="49" applyFont="1" applyBorder="1" applyAlignment="1">
      <alignment wrapText="1"/>
    </xf>
    <xf numFmtId="0" fontId="15" fillId="0" borderId="31" xfId="49" applyFont="1" applyBorder="1" applyAlignment="1">
      <alignment horizontal="center" wrapText="1"/>
    </xf>
    <xf numFmtId="0" fontId="2" fillId="0" borderId="12" xfId="49" applyBorder="1"/>
    <xf numFmtId="0" fontId="17" fillId="0" borderId="26" xfId="49" applyFont="1" applyBorder="1" applyAlignment="1">
      <alignment horizontal="left" wrapText="1"/>
    </xf>
    <xf numFmtId="0" fontId="14" fillId="0" borderId="26" xfId="49" applyFont="1" applyBorder="1" applyAlignment="1">
      <alignment horizontal="center" wrapText="1"/>
    </xf>
    <xf numFmtId="49" fontId="9" fillId="0" borderId="25" xfId="49" applyNumberFormat="1" applyFont="1" applyBorder="1" applyAlignment="1">
      <alignment horizontal="right"/>
    </xf>
    <xf numFmtId="49" fontId="9" fillId="0" borderId="13" xfId="49" applyNumberFormat="1" applyFont="1" applyBorder="1" applyAlignment="1">
      <alignment horizontal="right" wrapText="1"/>
    </xf>
    <xf numFmtId="0" fontId="9" fillId="0" borderId="57" xfId="49" applyFont="1" applyBorder="1"/>
    <xf numFmtId="0" fontId="9" fillId="0" borderId="41" xfId="49" applyFont="1" applyBorder="1"/>
    <xf numFmtId="49" fontId="9" fillId="0" borderId="35" xfId="49" applyNumberFormat="1" applyFont="1" applyBorder="1" applyAlignment="1">
      <alignment horizontal="right" wrapText="1"/>
    </xf>
    <xf numFmtId="0" fontId="9" fillId="0" borderId="26" xfId="49" applyFont="1" applyBorder="1" applyAlignment="1">
      <alignment horizontal="justify" wrapText="1"/>
    </xf>
    <xf numFmtId="49" fontId="9" fillId="0" borderId="36" xfId="49" applyNumberFormat="1" applyFont="1" applyBorder="1" applyAlignment="1">
      <alignment horizontal="right"/>
    </xf>
    <xf numFmtId="0" fontId="9" fillId="0" borderId="15" xfId="49" applyFont="1" applyBorder="1" applyAlignment="1">
      <alignment horizontal="justify" wrapText="1"/>
    </xf>
    <xf numFmtId="0" fontId="14" fillId="0" borderId="30" xfId="49" applyFont="1" applyBorder="1" applyAlignment="1">
      <alignment horizontal="center" wrapText="1"/>
    </xf>
    <xf numFmtId="0" fontId="2" fillId="0" borderId="17" xfId="49" applyBorder="1"/>
    <xf numFmtId="0" fontId="16" fillId="0" borderId="56" xfId="49" applyFont="1" applyBorder="1" applyAlignment="1">
      <alignment horizontal="left" wrapText="1"/>
    </xf>
    <xf numFmtId="0" fontId="16" fillId="0" borderId="20" xfId="49" applyFont="1" applyBorder="1" applyAlignment="1">
      <alignment horizontal="left" wrapText="1"/>
    </xf>
    <xf numFmtId="0" fontId="5" fillId="0" borderId="8" xfId="49" applyFont="1" applyBorder="1" applyAlignment="1">
      <alignment horizontal="right" wrapText="1"/>
    </xf>
    <xf numFmtId="0" fontId="3" fillId="0" borderId="20" xfId="49" applyFont="1" applyBorder="1"/>
    <xf numFmtId="0" fontId="3" fillId="0" borderId="20" xfId="49" applyFont="1" applyBorder="1" applyAlignment="1">
      <alignment horizontal="center"/>
    </xf>
    <xf numFmtId="0" fontId="3" fillId="0" borderId="21" xfId="49" applyFont="1" applyBorder="1" applyAlignment="1">
      <alignment horizontal="center"/>
    </xf>
    <xf numFmtId="0" fontId="6" fillId="0" borderId="22" xfId="49" applyFont="1" applyBorder="1" applyAlignment="1">
      <alignment horizontal="right" wrapText="1"/>
    </xf>
    <xf numFmtId="0" fontId="8" fillId="0" borderId="13" xfId="49" applyFont="1" applyBorder="1" applyAlignment="1">
      <alignment horizontal="right" wrapText="1"/>
    </xf>
    <xf numFmtId="1" fontId="1" fillId="8" borderId="37" xfId="0" applyNumberFormat="1" applyFont="1" applyFill="1" applyBorder="1"/>
    <xf numFmtId="1" fontId="1" fillId="8" borderId="51" xfId="0" applyNumberFormat="1" applyFont="1" applyFill="1" applyBorder="1"/>
    <xf numFmtId="0" fontId="1" fillId="0" borderId="31" xfId="0" applyFont="1" applyBorder="1"/>
    <xf numFmtId="1" fontId="1" fillId="0" borderId="50" xfId="0" applyNumberFormat="1" applyFont="1" applyBorder="1"/>
    <xf numFmtId="0" fontId="0" fillId="0" borderId="13" xfId="0" applyBorder="1"/>
    <xf numFmtId="1" fontId="1" fillId="0" borderId="35" xfId="0" applyNumberFormat="1" applyFont="1" applyBorder="1"/>
    <xf numFmtId="0" fontId="0" fillId="0" borderId="4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0" fontId="1" fillId="0" borderId="37" xfId="0" applyFont="1" applyBorder="1"/>
    <xf numFmtId="1" fontId="1" fillId="8" borderId="25" xfId="0" applyNumberFormat="1" applyFont="1" applyFill="1" applyBorder="1"/>
    <xf numFmtId="1" fontId="1" fillId="0" borderId="58" xfId="0" applyNumberFormat="1" applyFont="1" applyBorder="1"/>
    <xf numFmtId="1" fontId="1" fillId="8" borderId="53" xfId="0" applyNumberFormat="1" applyFont="1" applyFill="1" applyBorder="1"/>
    <xf numFmtId="0" fontId="1" fillId="0" borderId="44" xfId="0" applyFont="1" applyBorder="1"/>
    <xf numFmtId="1" fontId="1" fillId="0" borderId="44" xfId="0" applyNumberFormat="1" applyFont="1" applyBorder="1"/>
    <xf numFmtId="1" fontId="1" fillId="0" borderId="19" xfId="0" applyNumberFormat="1" applyFont="1" applyBorder="1"/>
    <xf numFmtId="1" fontId="1" fillId="0" borderId="41" xfId="0" applyNumberFormat="1" applyFont="1" applyBorder="1"/>
    <xf numFmtId="0" fontId="1" fillId="0" borderId="48" xfId="0" applyFont="1" applyBorder="1"/>
    <xf numFmtId="1" fontId="1" fillId="0" borderId="24" xfId="0" applyNumberFormat="1" applyFont="1" applyBorder="1"/>
    <xf numFmtId="1" fontId="1" fillId="0" borderId="37" xfId="0" applyNumberFormat="1" applyFont="1" applyBorder="1"/>
    <xf numFmtId="1" fontId="1" fillId="0" borderId="49" xfId="0" applyNumberFormat="1" applyFont="1" applyBorder="1"/>
    <xf numFmtId="1" fontId="1" fillId="8" borderId="49" xfId="0" applyNumberFormat="1" applyFont="1" applyFill="1" applyBorder="1"/>
    <xf numFmtId="1" fontId="1" fillId="0" borderId="51" xfId="0" applyNumberFormat="1" applyFont="1" applyBorder="1"/>
    <xf numFmtId="1" fontId="1" fillId="8" borderId="42" xfId="0" applyNumberFormat="1" applyFont="1" applyFill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9" xfId="0" applyNumberFormat="1" applyFont="1" applyBorder="1"/>
    <xf numFmtId="0" fontId="1" fillId="0" borderId="13" xfId="0" applyFont="1" applyBorder="1"/>
    <xf numFmtId="1" fontId="1" fillId="8" borderId="16" xfId="0" applyNumberFormat="1" applyFont="1" applyFill="1" applyBorder="1"/>
    <xf numFmtId="1" fontId="1" fillId="8" borderId="15" xfId="0" applyNumberFormat="1" applyFont="1" applyFill="1" applyBorder="1"/>
    <xf numFmtId="1" fontId="1" fillId="8" borderId="60" xfId="0" applyNumberFormat="1" applyFont="1" applyFill="1" applyBorder="1"/>
    <xf numFmtId="0" fontId="1" fillId="8" borderId="12" xfId="0" applyFont="1" applyFill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29" xfId="49" applyFont="1" applyBorder="1" applyAlignment="1">
      <alignment horizontal="right" wrapText="1"/>
    </xf>
    <xf numFmtId="0" fontId="6" fillId="0" borderId="13" xfId="49" applyFont="1" applyBorder="1" applyAlignment="1">
      <alignment horizontal="right" wrapText="1"/>
    </xf>
    <xf numFmtId="0" fontId="8" fillId="0" borderId="8" xfId="49" applyFont="1" applyBorder="1" applyAlignment="1">
      <alignment horizontal="right" wrapText="1"/>
    </xf>
    <xf numFmtId="0" fontId="8" fillId="0" borderId="53" xfId="49" applyFont="1" applyBorder="1" applyAlignment="1">
      <alignment horizontal="right" wrapText="1"/>
    </xf>
    <xf numFmtId="0" fontId="9" fillId="0" borderId="61" xfId="49" applyFont="1" applyBorder="1" applyAlignment="1">
      <alignment wrapText="1"/>
    </xf>
    <xf numFmtId="0" fontId="18" fillId="0" borderId="23" xfId="49" applyFont="1" applyBorder="1" applyAlignment="1">
      <alignment wrapText="1"/>
    </xf>
    <xf numFmtId="0" fontId="9" fillId="0" borderId="23" xfId="49" applyFont="1" applyBorder="1" applyAlignment="1">
      <alignment horizontal="center" wrapText="1"/>
    </xf>
    <xf numFmtId="0" fontId="9" fillId="0" borderId="62" xfId="49" applyFont="1" applyBorder="1" applyAlignment="1">
      <alignment wrapText="1"/>
    </xf>
    <xf numFmtId="0" fontId="9" fillId="0" borderId="31" xfId="49" applyFont="1" applyBorder="1" applyAlignment="1">
      <alignment wrapText="1"/>
    </xf>
    <xf numFmtId="0" fontId="9" fillId="0" borderId="31" xfId="49" applyFont="1" applyBorder="1" applyAlignment="1">
      <alignment horizontal="center" wrapText="1"/>
    </xf>
    <xf numFmtId="0" fontId="9" fillId="0" borderId="63" xfId="49" applyFont="1" applyBorder="1" applyAlignment="1">
      <alignment wrapText="1"/>
    </xf>
    <xf numFmtId="0" fontId="9" fillId="0" borderId="50" xfId="49" applyFont="1" applyBorder="1" applyAlignment="1">
      <alignment wrapText="1"/>
    </xf>
    <xf numFmtId="0" fontId="9" fillId="0" borderId="9" xfId="49" applyFont="1" applyBorder="1" applyAlignment="1">
      <alignment horizontal="center" wrapText="1"/>
    </xf>
    <xf numFmtId="0" fontId="9" fillId="0" borderId="64" xfId="49" applyFont="1" applyBorder="1" applyAlignment="1">
      <alignment wrapText="1"/>
    </xf>
    <xf numFmtId="0" fontId="9" fillId="0" borderId="26" xfId="49" applyFont="1" applyBorder="1" applyAlignment="1">
      <alignment wrapText="1"/>
    </xf>
    <xf numFmtId="0" fontId="9" fillId="0" borderId="26" xfId="49" applyFont="1" applyBorder="1" applyAlignment="1">
      <alignment horizontal="center" wrapText="1"/>
    </xf>
    <xf numFmtId="0" fontId="9" fillId="0" borderId="65" xfId="49" applyFont="1" applyBorder="1" applyAlignment="1">
      <alignment wrapText="1"/>
    </xf>
    <xf numFmtId="0" fontId="9" fillId="0" borderId="15" xfId="49" applyFont="1" applyBorder="1" applyAlignment="1">
      <alignment wrapText="1"/>
    </xf>
    <xf numFmtId="0" fontId="9" fillId="0" borderId="15" xfId="49" applyFont="1" applyBorder="1" applyAlignment="1">
      <alignment horizontal="center" wrapText="1"/>
    </xf>
    <xf numFmtId="0" fontId="11" fillId="0" borderId="32" xfId="49" applyFont="1" applyBorder="1" applyAlignment="1">
      <alignment horizontal="left" wrapText="1"/>
    </xf>
    <xf numFmtId="0" fontId="11" fillId="0" borderId="33" xfId="49" applyFont="1" applyBorder="1" applyAlignment="1">
      <alignment horizontal="left" wrapText="1"/>
    </xf>
    <xf numFmtId="0" fontId="2" fillId="0" borderId="33" xfId="49" applyBorder="1"/>
    <xf numFmtId="0" fontId="2" fillId="0" borderId="34" xfId="49" applyBorder="1"/>
    <xf numFmtId="0" fontId="18" fillId="0" borderId="22" xfId="49" applyFont="1" applyBorder="1" applyAlignment="1">
      <alignment horizontal="right" wrapText="1"/>
    </xf>
    <xf numFmtId="0" fontId="9" fillId="0" borderId="13" xfId="49" applyFont="1" applyBorder="1" applyAlignment="1">
      <alignment horizontal="right" wrapText="1"/>
    </xf>
    <xf numFmtId="0" fontId="9" fillId="0" borderId="29" xfId="49" applyFont="1" applyBorder="1" applyAlignment="1">
      <alignment horizontal="right" wrapText="1"/>
    </xf>
    <xf numFmtId="0" fontId="18" fillId="0" borderId="13" xfId="49" applyFont="1" applyBorder="1" applyAlignment="1">
      <alignment horizontal="right" wrapText="1"/>
    </xf>
    <xf numFmtId="0" fontId="9" fillId="0" borderId="25" xfId="49" applyFont="1" applyBorder="1" applyAlignment="1">
      <alignment horizontal="right" wrapText="1"/>
    </xf>
    <xf numFmtId="0" fontId="9" fillId="0" borderId="8" xfId="49" applyFont="1" applyBorder="1" applyAlignment="1">
      <alignment horizontal="right" wrapText="1"/>
    </xf>
    <xf numFmtId="0" fontId="5" fillId="0" borderId="1" xfId="49" applyFont="1" applyBorder="1" applyAlignment="1">
      <alignment horizontal="right" wrapText="1"/>
    </xf>
    <xf numFmtId="0" fontId="11" fillId="0" borderId="20" xfId="49" applyFont="1" applyBorder="1" applyAlignment="1">
      <alignment horizontal="left" wrapText="1"/>
    </xf>
    <xf numFmtId="0" fontId="8" fillId="0" borderId="25" xfId="49" applyFont="1" applyBorder="1" applyAlignment="1">
      <alignment horizontal="right" wrapText="1"/>
    </xf>
    <xf numFmtId="0" fontId="11" fillId="0" borderId="56" xfId="49" applyFont="1" applyBorder="1" applyAlignment="1">
      <alignment wrapText="1"/>
    </xf>
    <xf numFmtId="0" fontId="3" fillId="0" borderId="21" xfId="49" applyFont="1" applyBorder="1"/>
    <xf numFmtId="0" fontId="6" fillId="0" borderId="25" xfId="49" applyFont="1" applyBorder="1" applyAlignment="1">
      <alignment horizontal="right" wrapText="1"/>
    </xf>
    <xf numFmtId="0" fontId="6" fillId="9" borderId="25" xfId="49" applyFont="1" applyFill="1" applyBorder="1" applyAlignment="1">
      <alignment horizontal="right" wrapText="1"/>
    </xf>
    <xf numFmtId="0" fontId="12" fillId="9" borderId="26" xfId="49" applyFont="1" applyFill="1" applyBorder="1" applyAlignment="1">
      <alignment wrapText="1"/>
    </xf>
    <xf numFmtId="0" fontId="12" fillId="9" borderId="26" xfId="49" applyFont="1" applyFill="1" applyBorder="1" applyAlignment="1">
      <alignment horizontal="center" wrapText="1"/>
    </xf>
    <xf numFmtId="0" fontId="17" fillId="10" borderId="31" xfId="49" applyFont="1" applyFill="1" applyBorder="1" applyAlignment="1">
      <alignment horizontal="right" wrapText="1"/>
    </xf>
    <xf numFmtId="1" fontId="0" fillId="0" borderId="0" xfId="0" applyNumberFormat="1" applyAlignment="1">
      <alignment horizontal="center"/>
    </xf>
    <xf numFmtId="0" fontId="20" fillId="0" borderId="26" xfId="49" applyFont="1" applyBorder="1" applyAlignment="1">
      <alignment horizontal="center" wrapText="1"/>
    </xf>
    <xf numFmtId="0" fontId="17" fillId="0" borderId="12" xfId="49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4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" fillId="0" borderId="27" xfId="0" applyFont="1" applyBorder="1" applyAlignment="1">
      <alignment horizontal="center" vertical="center" textRotation="45"/>
    </xf>
    <xf numFmtId="1" fontId="0" fillId="0" borderId="22" xfId="0" applyNumberFormat="1" applyBorder="1"/>
    <xf numFmtId="1" fontId="0" fillId="0" borderId="25" xfId="0" applyNumberFormat="1" applyBorder="1"/>
    <xf numFmtId="1" fontId="1" fillId="8" borderId="37" xfId="0" applyNumberFormat="1" applyFont="1" applyFill="1" applyBorder="1" applyAlignment="1">
      <alignment horizontal="right"/>
    </xf>
    <xf numFmtId="1" fontId="1" fillId="8" borderId="26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46" xfId="0" applyFont="1" applyBorder="1" applyAlignment="1">
      <alignment horizontal="center"/>
    </xf>
    <xf numFmtId="9" fontId="1" fillId="0" borderId="56" xfId="0" applyNumberFormat="1" applyFont="1" applyBorder="1" applyAlignment="1">
      <alignment horizontal="center"/>
    </xf>
    <xf numFmtId="1" fontId="1" fillId="0" borderId="12" xfId="0" applyNumberFormat="1" applyFont="1" applyBorder="1"/>
    <xf numFmtId="0" fontId="1" fillId="0" borderId="25" xfId="0" applyFont="1" applyBorder="1" applyAlignment="1">
      <alignment horizontal="right"/>
    </xf>
    <xf numFmtId="1" fontId="1" fillId="0" borderId="26" xfId="0" applyNumberFormat="1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1" fontId="1" fillId="0" borderId="25" xfId="0" applyNumberFormat="1" applyFont="1" applyBorder="1" applyAlignment="1">
      <alignment horizontal="right"/>
    </xf>
    <xf numFmtId="1" fontId="1" fillId="8" borderId="12" xfId="0" applyNumberFormat="1" applyFont="1" applyFill="1" applyBorder="1" applyAlignment="1">
      <alignment horizontal="right"/>
    </xf>
    <xf numFmtId="0" fontId="1" fillId="8" borderId="26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right"/>
    </xf>
    <xf numFmtId="0" fontId="13" fillId="0" borderId="31" xfId="49" applyFont="1" applyBorder="1" applyAlignment="1">
      <alignment horizontal="right" wrapText="1"/>
    </xf>
    <xf numFmtId="0" fontId="6" fillId="9" borderId="13" xfId="49" applyFont="1" applyFill="1" applyBorder="1" applyAlignment="1">
      <alignment horizontal="right" wrapText="1"/>
    </xf>
    <xf numFmtId="0" fontId="12" fillId="9" borderId="31" xfId="49" applyFont="1" applyFill="1" applyBorder="1" applyAlignment="1">
      <alignment wrapText="1"/>
    </xf>
    <xf numFmtId="0" fontId="12" fillId="9" borderId="31" xfId="49" applyFont="1" applyFill="1" applyBorder="1" applyAlignment="1">
      <alignment horizontal="center" wrapText="1"/>
    </xf>
    <xf numFmtId="0" fontId="8" fillId="0" borderId="22" xfId="49" applyFont="1" applyBorder="1" applyAlignment="1">
      <alignment horizontal="right" wrapText="1"/>
    </xf>
    <xf numFmtId="0" fontId="15" fillId="0" borderId="23" xfId="49" applyFont="1" applyBorder="1" applyAlignment="1">
      <alignment wrapText="1"/>
    </xf>
    <xf numFmtId="0" fontId="15" fillId="0" borderId="23" xfId="49" applyFont="1" applyBorder="1" applyAlignment="1">
      <alignment horizontal="center" wrapText="1"/>
    </xf>
    <xf numFmtId="0" fontId="14" fillId="0" borderId="23" xfId="49" applyFont="1" applyBorder="1" applyAlignment="1">
      <alignment horizontal="center" wrapText="1"/>
    </xf>
    <xf numFmtId="0" fontId="2" fillId="0" borderId="38" xfId="49" applyBorder="1"/>
    <xf numFmtId="0" fontId="15" fillId="0" borderId="9" xfId="49" applyFont="1" applyBorder="1" applyAlignment="1">
      <alignment wrapText="1"/>
    </xf>
    <xf numFmtId="0" fontId="15" fillId="0" borderId="9" xfId="49" applyFont="1" applyBorder="1" applyAlignment="1">
      <alignment horizontal="center" wrapText="1"/>
    </xf>
    <xf numFmtId="0" fontId="17" fillId="0" borderId="9" xfId="49" applyFont="1" applyBorder="1" applyAlignment="1">
      <alignment horizontal="center" wrapText="1"/>
    </xf>
    <xf numFmtId="0" fontId="14" fillId="0" borderId="9" xfId="49" applyFont="1" applyBorder="1" applyAlignment="1">
      <alignment horizontal="center" wrapText="1"/>
    </xf>
    <xf numFmtId="0" fontId="2" fillId="0" borderId="67" xfId="49" applyBorder="1"/>
    <xf numFmtId="0" fontId="9" fillId="0" borderId="29" xfId="49" applyFont="1" applyBorder="1" applyAlignment="1">
      <alignment horizontal="right"/>
    </xf>
    <xf numFmtId="0" fontId="2" fillId="0" borderId="30" xfId="49" applyBorder="1" applyAlignment="1">
      <alignment horizontal="center"/>
    </xf>
    <xf numFmtId="0" fontId="2" fillId="0" borderId="30" xfId="49" applyBorder="1"/>
    <xf numFmtId="0" fontId="8" fillId="0" borderId="14" xfId="49" applyFont="1" applyBorder="1" applyAlignment="1">
      <alignment horizontal="right" wrapText="1"/>
    </xf>
    <xf numFmtId="0" fontId="10" fillId="0" borderId="1" xfId="49" applyFont="1" applyBorder="1" applyAlignment="1">
      <alignment horizontal="right" wrapText="1"/>
    </xf>
    <xf numFmtId="0" fontId="9" fillId="0" borderId="22" xfId="49" applyFont="1" applyBorder="1" applyAlignment="1">
      <alignment horizontal="right" wrapText="1"/>
    </xf>
    <xf numFmtId="0" fontId="17" fillId="0" borderId="31" xfId="49" applyFont="1" applyBorder="1" applyAlignment="1">
      <alignment wrapText="1"/>
    </xf>
    <xf numFmtId="0" fontId="17" fillId="0" borderId="31" xfId="49" applyFont="1" applyBorder="1" applyAlignment="1">
      <alignment horizontal="center" wrapText="1"/>
    </xf>
    <xf numFmtId="0" fontId="20" fillId="0" borderId="30" xfId="49" applyFont="1" applyBorder="1" applyAlignment="1">
      <alignment horizontal="center" wrapText="1"/>
    </xf>
    <xf numFmtId="0" fontId="10" fillId="0" borderId="22" xfId="49" applyFont="1" applyBorder="1" applyAlignment="1">
      <alignment horizontal="right" wrapText="1"/>
    </xf>
    <xf numFmtId="0" fontId="9" fillId="0" borderId="43" xfId="49" applyFont="1" applyBorder="1" applyAlignment="1">
      <alignment horizontal="right" wrapText="1"/>
    </xf>
    <xf numFmtId="0" fontId="17" fillId="0" borderId="47" xfId="49" applyFont="1" applyBorder="1" applyAlignment="1">
      <alignment wrapText="1"/>
    </xf>
    <xf numFmtId="0" fontId="17" fillId="0" borderId="47" xfId="49" applyFont="1" applyBorder="1" applyAlignment="1">
      <alignment horizontal="center" wrapText="1"/>
    </xf>
    <xf numFmtId="0" fontId="20" fillId="0" borderId="23" xfId="49" applyFont="1" applyBorder="1" applyAlignment="1">
      <alignment horizontal="center" wrapText="1"/>
    </xf>
    <xf numFmtId="0" fontId="18" fillId="4" borderId="13" xfId="49" applyFont="1" applyFill="1" applyBorder="1" applyAlignment="1">
      <alignment horizontal="right" wrapText="1"/>
    </xf>
    <xf numFmtId="0" fontId="13" fillId="4" borderId="31" xfId="49" applyFont="1" applyFill="1" applyBorder="1" applyAlignment="1">
      <alignment wrapText="1"/>
    </xf>
    <xf numFmtId="0" fontId="12" fillId="4" borderId="31" xfId="49" applyFont="1" applyFill="1" applyBorder="1" applyAlignment="1">
      <alignment horizontal="center" wrapText="1"/>
    </xf>
    <xf numFmtId="0" fontId="9" fillId="4" borderId="14" xfId="49" applyFont="1" applyFill="1" applyBorder="1" applyAlignment="1">
      <alignment horizontal="right" wrapText="1"/>
    </xf>
    <xf numFmtId="0" fontId="17" fillId="4" borderId="30" xfId="49" applyFont="1" applyFill="1" applyBorder="1" applyAlignment="1">
      <alignment wrapText="1"/>
    </xf>
    <xf numFmtId="0" fontId="10" fillId="0" borderId="8" xfId="49" applyFont="1" applyBorder="1" applyAlignment="1">
      <alignment horizontal="right" wrapText="1"/>
    </xf>
    <xf numFmtId="0" fontId="21" fillId="0" borderId="47" xfId="49" applyFont="1" applyBorder="1" applyAlignment="1">
      <alignment horizontal="center" wrapText="1"/>
    </xf>
    <xf numFmtId="0" fontId="2" fillId="0" borderId="52" xfId="49" applyBorder="1"/>
    <xf numFmtId="0" fontId="10" fillId="0" borderId="1" xfId="49" applyFont="1" applyBorder="1" applyAlignment="1">
      <alignment horizontal="right"/>
    </xf>
    <xf numFmtId="0" fontId="9" fillId="0" borderId="43" xfId="49" applyFont="1" applyBorder="1" applyAlignment="1">
      <alignment horizontal="right"/>
    </xf>
    <xf numFmtId="0" fontId="17" fillId="0" borderId="47" xfId="49" applyFont="1" applyBorder="1" applyAlignment="1">
      <alignment horizontal="left" wrapText="1"/>
    </xf>
    <xf numFmtId="0" fontId="13" fillId="0" borderId="47" xfId="49" applyFont="1" applyBorder="1" applyAlignment="1">
      <alignment horizontal="center" wrapText="1"/>
    </xf>
    <xf numFmtId="0" fontId="9" fillId="0" borderId="13" xfId="49" applyFont="1" applyBorder="1" applyAlignment="1">
      <alignment horizontal="right"/>
    </xf>
    <xf numFmtId="0" fontId="13" fillId="0" borderId="31" xfId="49" applyFont="1" applyBorder="1" applyAlignment="1">
      <alignment horizontal="left" wrapText="1"/>
    </xf>
    <xf numFmtId="0" fontId="9" fillId="0" borderId="25" xfId="49" applyFont="1" applyBorder="1" applyAlignment="1">
      <alignment horizontal="right"/>
    </xf>
    <xf numFmtId="0" fontId="17" fillId="0" borderId="30" xfId="49" applyFont="1" applyBorder="1" applyAlignment="1">
      <alignment horizontal="left" wrapText="1"/>
    </xf>
    <xf numFmtId="0" fontId="9" fillId="0" borderId="8" xfId="49" applyFont="1" applyBorder="1" applyAlignment="1">
      <alignment horizontal="right"/>
    </xf>
    <xf numFmtId="0" fontId="11" fillId="0" borderId="21" xfId="49" applyFont="1" applyBorder="1" applyAlignment="1">
      <alignment horizontal="left" wrapText="1"/>
    </xf>
    <xf numFmtId="0" fontId="20" fillId="0" borderId="47" xfId="49" applyFont="1" applyBorder="1" applyAlignment="1">
      <alignment horizontal="center" wrapText="1"/>
    </xf>
    <xf numFmtId="0" fontId="17" fillId="0" borderId="48" xfId="49" applyFont="1" applyBorder="1" applyAlignment="1">
      <alignment horizontal="left" wrapText="1"/>
    </xf>
    <xf numFmtId="0" fontId="17" fillId="0" borderId="5" xfId="49" applyFont="1" applyBorder="1" applyAlignment="1">
      <alignment horizontal="center" wrapText="1"/>
    </xf>
    <xf numFmtId="1" fontId="1" fillId="0" borderId="30" xfId="0" applyNumberFormat="1" applyFont="1" applyBorder="1"/>
    <xf numFmtId="0" fontId="0" fillId="0" borderId="56" xfId="0" applyBorder="1" applyAlignment="1">
      <alignment horizontal="center"/>
    </xf>
    <xf numFmtId="0" fontId="17" fillId="0" borderId="18" xfId="49" applyFont="1" applyBorder="1" applyAlignment="1">
      <alignment horizontal="center" wrapText="1"/>
    </xf>
    <xf numFmtId="0" fontId="17" fillId="0" borderId="19" xfId="49" applyFont="1" applyBorder="1" applyAlignment="1">
      <alignment horizontal="center" wrapText="1"/>
    </xf>
    <xf numFmtId="0" fontId="17" fillId="0" borderId="27" xfId="49" applyFont="1" applyBorder="1" applyAlignment="1">
      <alignment horizontal="center" wrapText="1"/>
    </xf>
    <xf numFmtId="0" fontId="17" fillId="0" borderId="0" xfId="49" applyFont="1" applyAlignment="1">
      <alignment horizontal="center" wrapText="1"/>
    </xf>
    <xf numFmtId="0" fontId="17" fillId="0" borderId="32" xfId="49" applyFont="1" applyBorder="1" applyAlignment="1">
      <alignment horizontal="center" wrapText="1"/>
    </xf>
    <xf numFmtId="0" fontId="17" fillId="0" borderId="33" xfId="49" applyFont="1" applyBorder="1" applyAlignment="1">
      <alignment horizontal="center" wrapText="1"/>
    </xf>
    <xf numFmtId="0" fontId="1" fillId="0" borderId="40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8" xfId="0" applyFont="1" applyBorder="1" applyAlignment="1">
      <alignment horizontal="center" vertical="center" textRotation="45"/>
    </xf>
    <xf numFmtId="0" fontId="1" fillId="0" borderId="32" xfId="0" applyFont="1" applyBorder="1" applyAlignment="1">
      <alignment horizontal="center" vertical="center" textRotation="45"/>
    </xf>
    <xf numFmtId="0" fontId="0" fillId="0" borderId="9" xfId="0" applyBorder="1"/>
    <xf numFmtId="0" fontId="0" fillId="0" borderId="10" xfId="0" applyBorder="1"/>
    <xf numFmtId="0" fontId="1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40" xfId="0" applyBorder="1"/>
    <xf numFmtId="1" fontId="1" fillId="0" borderId="17" xfId="0" applyNumberFormat="1" applyFont="1" applyBorder="1"/>
    <xf numFmtId="0" fontId="1" fillId="0" borderId="2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/>
    <xf numFmtId="1" fontId="1" fillId="0" borderId="47" xfId="0" applyNumberFormat="1" applyFont="1" applyBorder="1"/>
    <xf numFmtId="1" fontId="1" fillId="0" borderId="52" xfId="0" applyNumberFormat="1" applyFont="1" applyBorder="1"/>
    <xf numFmtId="0" fontId="1" fillId="0" borderId="21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7" fillId="0" borderId="24" xfId="49" applyFont="1" applyBorder="1" applyAlignment="1">
      <alignment horizontal="center" wrapText="1"/>
    </xf>
    <xf numFmtId="0" fontId="17" fillId="0" borderId="28" xfId="49" applyFont="1" applyBorder="1" applyAlignment="1">
      <alignment horizontal="center" wrapText="1"/>
    </xf>
    <xf numFmtId="0" fontId="17" fillId="0" borderId="34" xfId="49" applyFont="1" applyBorder="1" applyAlignment="1">
      <alignment horizontal="center" wrapText="1"/>
    </xf>
    <xf numFmtId="0" fontId="17" fillId="0" borderId="37" xfId="49" applyFont="1" applyBorder="1" applyAlignment="1">
      <alignment horizontal="left" wrapText="1"/>
    </xf>
    <xf numFmtId="0" fontId="17" fillId="0" borderId="68" xfId="49" applyFont="1" applyBorder="1" applyAlignment="1">
      <alignment horizontal="center" wrapText="1"/>
    </xf>
    <xf numFmtId="0" fontId="9" fillId="0" borderId="14" xfId="49" applyFont="1" applyBorder="1" applyAlignment="1">
      <alignment horizontal="right" wrapText="1"/>
    </xf>
    <xf numFmtId="0" fontId="17" fillId="0" borderId="69" xfId="49" applyFont="1" applyBorder="1" applyAlignment="1">
      <alignment horizontal="center" wrapText="1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3" fillId="0" borderId="0" xfId="49" applyFont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15" fillId="0" borderId="15" xfId="49" applyFont="1" applyBorder="1" applyAlignment="1">
      <alignment wrapText="1"/>
    </xf>
    <xf numFmtId="0" fontId="17" fillId="0" borderId="26" xfId="49" applyFont="1" applyBorder="1" applyAlignment="1">
      <alignment vertical="center" wrapText="1"/>
    </xf>
    <xf numFmtId="0" fontId="17" fillId="0" borderId="26" xfId="49" applyFont="1" applyBorder="1" applyAlignment="1">
      <alignment horizontal="center" vertical="center" wrapText="1"/>
    </xf>
    <xf numFmtId="0" fontId="17" fillId="0" borderId="30" xfId="49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right" wrapText="1"/>
    </xf>
    <xf numFmtId="0" fontId="17" fillId="0" borderId="70" xfId="0" applyFont="1" applyBorder="1" applyAlignment="1">
      <alignment wrapText="1"/>
    </xf>
    <xf numFmtId="0" fontId="17" fillId="0" borderId="31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49" fontId="9" fillId="0" borderId="29" xfId="0" applyNumberFormat="1" applyFont="1" applyBorder="1" applyAlignment="1">
      <alignment horizontal="right" wrapText="1"/>
    </xf>
    <xf numFmtId="0" fontId="17" fillId="0" borderId="69" xfId="0" applyFont="1" applyBorder="1" applyAlignment="1">
      <alignment wrapText="1"/>
    </xf>
    <xf numFmtId="0" fontId="17" fillId="0" borderId="30" xfId="0" applyFont="1" applyBorder="1" applyAlignment="1">
      <alignment horizontal="center" wrapText="1"/>
    </xf>
    <xf numFmtId="49" fontId="9" fillId="0" borderId="14" xfId="0" applyNumberFormat="1" applyFont="1" applyBorder="1" applyAlignment="1">
      <alignment horizontal="right" wrapText="1"/>
    </xf>
    <xf numFmtId="0" fontId="17" fillId="0" borderId="33" xfId="0" applyFont="1" applyBorder="1" applyAlignment="1">
      <alignment wrapText="1"/>
    </xf>
    <xf numFmtId="0" fontId="16" fillId="0" borderId="32" xfId="49" applyFont="1" applyBorder="1" applyAlignment="1">
      <alignment wrapText="1"/>
    </xf>
    <xf numFmtId="49" fontId="9" fillId="0" borderId="35" xfId="49" applyNumberFormat="1" applyFont="1" applyBorder="1" applyAlignment="1">
      <alignment horizontal="right"/>
    </xf>
    <xf numFmtId="49" fontId="9" fillId="0" borderId="13" xfId="49" applyNumberFormat="1" applyFont="1" applyBorder="1" applyAlignment="1">
      <alignment horizontal="right"/>
    </xf>
    <xf numFmtId="0" fontId="9" fillId="0" borderId="31" xfId="0" applyFont="1" applyBorder="1"/>
    <xf numFmtId="0" fontId="27" fillId="0" borderId="31" xfId="0" applyFont="1" applyBorder="1" applyAlignment="1">
      <alignment horizontal="center" wrapText="1"/>
    </xf>
    <xf numFmtId="0" fontId="28" fillId="0" borderId="31" xfId="0" applyFont="1" applyBorder="1" applyAlignment="1">
      <alignment horizontal="center" wrapText="1"/>
    </xf>
    <xf numFmtId="0" fontId="24" fillId="0" borderId="31" xfId="0" applyFont="1" applyBorder="1" applyAlignment="1">
      <alignment horizontal="right" wrapText="1"/>
    </xf>
    <xf numFmtId="0" fontId="24" fillId="0" borderId="59" xfId="0" applyFont="1" applyBorder="1" applyAlignment="1">
      <alignment horizontal="right" wrapText="1"/>
    </xf>
    <xf numFmtId="49" fontId="9" fillId="0" borderId="39" xfId="49" applyNumberFormat="1" applyFont="1" applyBorder="1" applyAlignment="1">
      <alignment horizontal="right"/>
    </xf>
    <xf numFmtId="0" fontId="9" fillId="0" borderId="26" xfId="0" applyFont="1" applyBorder="1" applyAlignment="1">
      <alignment horizontal="justify" wrapText="1"/>
    </xf>
    <xf numFmtId="0" fontId="27" fillId="0" borderId="26" xfId="0" applyFont="1" applyBorder="1" applyAlignment="1">
      <alignment horizontal="center" wrapText="1"/>
    </xf>
    <xf numFmtId="0" fontId="28" fillId="0" borderId="26" xfId="0" applyFont="1" applyBorder="1" applyAlignment="1">
      <alignment horizontal="center" wrapText="1"/>
    </xf>
    <xf numFmtId="0" fontId="24" fillId="0" borderId="26" xfId="0" applyFont="1" applyBorder="1" applyAlignment="1">
      <alignment horizontal="right" wrapText="1"/>
    </xf>
    <xf numFmtId="0" fontId="24" fillId="0" borderId="12" xfId="0" applyFont="1" applyBorder="1" applyAlignment="1">
      <alignment horizontal="right" wrapText="1"/>
    </xf>
    <xf numFmtId="0" fontId="9" fillId="0" borderId="30" xfId="0" applyFont="1" applyBorder="1" applyAlignment="1">
      <alignment horizontal="justify" wrapText="1"/>
    </xf>
    <xf numFmtId="0" fontId="27" fillId="0" borderId="30" xfId="0" applyFont="1" applyBorder="1" applyAlignment="1">
      <alignment horizontal="center" wrapText="1"/>
    </xf>
    <xf numFmtId="0" fontId="28" fillId="0" borderId="30" xfId="0" applyFont="1" applyBorder="1" applyAlignment="1">
      <alignment horizontal="center" wrapText="1"/>
    </xf>
    <xf numFmtId="0" fontId="24" fillId="0" borderId="30" xfId="0" applyFont="1" applyBorder="1" applyAlignment="1">
      <alignment horizontal="right" wrapText="1"/>
    </xf>
    <xf numFmtId="0" fontId="24" fillId="0" borderId="17" xfId="0" applyFont="1" applyBorder="1" applyAlignment="1">
      <alignment horizontal="right" wrapText="1"/>
    </xf>
    <xf numFmtId="1" fontId="13" fillId="0" borderId="31" xfId="0" applyNumberFormat="1" applyFont="1" applyBorder="1" applyAlignment="1">
      <alignment horizontal="right" wrapText="1"/>
    </xf>
    <xf numFmtId="1" fontId="13" fillId="0" borderId="15" xfId="0" applyNumberFormat="1" applyFont="1" applyBorder="1" applyAlignment="1">
      <alignment horizontal="right" wrapText="1"/>
    </xf>
    <xf numFmtId="1" fontId="13" fillId="0" borderId="60" xfId="0" applyNumberFormat="1" applyFont="1" applyBorder="1" applyAlignment="1">
      <alignment horizontal="right" wrapText="1"/>
    </xf>
    <xf numFmtId="0" fontId="9" fillId="0" borderId="7" xfId="49" applyFont="1" applyBorder="1" applyAlignment="1">
      <alignment wrapText="1"/>
    </xf>
    <xf numFmtId="0" fontId="9" fillId="0" borderId="71" xfId="49" applyFont="1" applyBorder="1" applyAlignment="1">
      <alignment wrapText="1"/>
    </xf>
    <xf numFmtId="0" fontId="9" fillId="0" borderId="58" xfId="49" applyFont="1" applyBorder="1" applyAlignment="1">
      <alignment wrapText="1"/>
    </xf>
    <xf numFmtId="0" fontId="9" fillId="0" borderId="35" xfId="49" applyFont="1" applyBorder="1" applyAlignment="1">
      <alignment wrapText="1"/>
    </xf>
    <xf numFmtId="0" fontId="9" fillId="0" borderId="45" xfId="49" applyFont="1" applyBorder="1" applyAlignment="1">
      <alignment wrapText="1"/>
    </xf>
    <xf numFmtId="0" fontId="2" fillId="0" borderId="72" xfId="49" applyBorder="1"/>
    <xf numFmtId="0" fontId="2" fillId="0" borderId="45" xfId="49" applyBorder="1"/>
    <xf numFmtId="0" fontId="2" fillId="0" borderId="28" xfId="49" applyBorder="1"/>
    <xf numFmtId="0" fontId="13" fillId="0" borderId="23" xfId="49" applyFont="1" applyBorder="1" applyAlignment="1">
      <alignment wrapText="1"/>
    </xf>
    <xf numFmtId="0" fontId="13" fillId="0" borderId="23" xfId="49" applyFont="1" applyBorder="1" applyAlignment="1">
      <alignment horizontal="center" wrapText="1"/>
    </xf>
    <xf numFmtId="0" fontId="13" fillId="0" borderId="55" xfId="49" applyFont="1" applyBorder="1" applyAlignment="1">
      <alignment horizontal="right" wrapText="1"/>
    </xf>
    <xf numFmtId="0" fontId="0" fillId="0" borderId="39" xfId="0" applyBorder="1"/>
    <xf numFmtId="0" fontId="6" fillId="3" borderId="22" xfId="49" applyFont="1" applyFill="1" applyBorder="1" applyAlignment="1">
      <alignment horizontal="right" wrapText="1"/>
    </xf>
    <xf numFmtId="0" fontId="12" fillId="3" borderId="31" xfId="49" applyFont="1" applyFill="1" applyBorder="1" applyAlignment="1">
      <alignment wrapText="1"/>
    </xf>
    <xf numFmtId="0" fontId="12" fillId="0" borderId="31" xfId="49" applyFont="1" applyFill="1" applyBorder="1" applyAlignment="1">
      <alignment horizontal="center" wrapText="1"/>
    </xf>
    <xf numFmtId="1" fontId="12" fillId="0" borderId="31" xfId="49" applyNumberFormat="1" applyFont="1" applyFill="1" applyBorder="1" applyAlignment="1">
      <alignment horizontal="center" wrapText="1"/>
    </xf>
    <xf numFmtId="1" fontId="13" fillId="0" borderId="23" xfId="0" applyNumberFormat="1" applyFont="1" applyFill="1" applyBorder="1" applyAlignment="1">
      <alignment horizontal="right" wrapText="1"/>
    </xf>
    <xf numFmtId="1" fontId="13" fillId="0" borderId="38" xfId="0" applyNumberFormat="1" applyFont="1" applyFill="1" applyBorder="1" applyAlignment="1">
      <alignment horizontal="right" wrapText="1"/>
    </xf>
    <xf numFmtId="0" fontId="6" fillId="3" borderId="25" xfId="49" applyFont="1" applyFill="1" applyBorder="1" applyAlignment="1">
      <alignment horizontal="right" wrapText="1"/>
    </xf>
    <xf numFmtId="0" fontId="12" fillId="3" borderId="26" xfId="49" applyFont="1" applyFill="1" applyBorder="1" applyAlignment="1">
      <alignment wrapText="1"/>
    </xf>
    <xf numFmtId="0" fontId="12" fillId="0" borderId="26" xfId="49" applyFont="1" applyFill="1" applyBorder="1" applyAlignment="1">
      <alignment horizontal="center" wrapText="1"/>
    </xf>
    <xf numFmtId="1" fontId="12" fillId="0" borderId="26" xfId="49" applyNumberFormat="1" applyFont="1" applyFill="1" applyBorder="1" applyAlignment="1">
      <alignment horizontal="center" wrapText="1"/>
    </xf>
    <xf numFmtId="1" fontId="29" fillId="4" borderId="9" xfId="3" applyNumberFormat="1" applyFont="1" applyFill="1" applyBorder="1" applyAlignment="1">
      <alignment horizontal="right" wrapText="1"/>
    </xf>
    <xf numFmtId="1" fontId="29" fillId="4" borderId="67" xfId="0" applyNumberFormat="1" applyFont="1" applyFill="1" applyBorder="1" applyAlignment="1">
      <alignment horizontal="right" wrapText="1"/>
    </xf>
    <xf numFmtId="0" fontId="6" fillId="0" borderId="25" xfId="49" applyFont="1" applyFill="1" applyBorder="1" applyAlignment="1">
      <alignment horizontal="right" wrapText="1"/>
    </xf>
    <xf numFmtId="0" fontId="12" fillId="6" borderId="31" xfId="49" applyFont="1" applyFill="1" applyBorder="1" applyAlignment="1">
      <alignment wrapText="1"/>
    </xf>
    <xf numFmtId="1" fontId="13" fillId="0" borderId="26" xfId="0" applyNumberFormat="1" applyFont="1" applyFill="1" applyBorder="1" applyAlignment="1">
      <alignment horizontal="right" wrapText="1"/>
    </xf>
    <xf numFmtId="1" fontId="13" fillId="0" borderId="12" xfId="0" applyNumberFormat="1" applyFont="1" applyFill="1" applyBorder="1" applyAlignment="1">
      <alignment horizontal="right" wrapText="1"/>
    </xf>
    <xf numFmtId="0" fontId="12" fillId="6" borderId="26" xfId="49" applyFont="1" applyFill="1" applyBorder="1" applyAlignment="1">
      <alignment wrapText="1"/>
    </xf>
    <xf numFmtId="0" fontId="6" fillId="4" borderId="29" xfId="49" applyFont="1" applyFill="1" applyBorder="1" applyAlignment="1">
      <alignment horizontal="right" wrapText="1"/>
    </xf>
    <xf numFmtId="0" fontId="12" fillId="6" borderId="30" xfId="49" applyFont="1" applyFill="1" applyBorder="1" applyAlignment="1">
      <alignment wrapText="1"/>
    </xf>
    <xf numFmtId="0" fontId="12" fillId="0" borderId="30" xfId="49" applyFont="1" applyFill="1" applyBorder="1" applyAlignment="1">
      <alignment horizontal="center" wrapText="1"/>
    </xf>
    <xf numFmtId="0" fontId="13" fillId="0" borderId="30" xfId="0" applyFont="1" applyFill="1" applyBorder="1" applyAlignment="1">
      <alignment horizontal="center" wrapText="1"/>
    </xf>
    <xf numFmtId="1" fontId="20" fillId="0" borderId="30" xfId="49" applyNumberFormat="1" applyFont="1" applyFill="1" applyBorder="1" applyAlignment="1">
      <alignment horizontal="center" wrapText="1"/>
    </xf>
    <xf numFmtId="1" fontId="2" fillId="0" borderId="17" xfId="49" applyNumberFormat="1" applyFont="1" applyFill="1" applyBorder="1" applyAlignment="1"/>
    <xf numFmtId="0" fontId="13" fillId="0" borderId="26" xfId="0" applyFont="1" applyFill="1" applyBorder="1" applyAlignment="1">
      <alignment horizontal="right" wrapText="1"/>
    </xf>
    <xf numFmtId="1" fontId="13" fillId="4" borderId="23" xfId="3" applyNumberFormat="1" applyFont="1" applyFill="1" applyBorder="1" applyAlignment="1">
      <alignment horizontal="right" wrapText="1"/>
    </xf>
    <xf numFmtId="1" fontId="13" fillId="4" borderId="38" xfId="0" applyNumberFormat="1" applyFont="1" applyFill="1" applyBorder="1" applyAlignment="1">
      <alignment horizontal="right" wrapText="1"/>
    </xf>
    <xf numFmtId="0" fontId="13" fillId="0" borderId="12" xfId="0" applyFont="1" applyFill="1" applyBorder="1" applyAlignment="1">
      <alignment horizontal="right" wrapText="1"/>
    </xf>
    <xf numFmtId="0" fontId="20" fillId="0" borderId="30" xfId="49" applyFont="1" applyFill="1" applyBorder="1" applyAlignment="1">
      <alignment horizontal="center" wrapText="1"/>
    </xf>
    <xf numFmtId="0" fontId="2" fillId="0" borderId="17" xfId="49" applyFont="1" applyFill="1" applyBorder="1" applyAlignment="1"/>
    <xf numFmtId="0" fontId="17" fillId="0" borderId="31" xfId="49" applyFont="1" applyFill="1" applyBorder="1" applyAlignment="1">
      <alignment horizontal="right" wrapText="1"/>
    </xf>
    <xf numFmtId="0" fontId="13" fillId="0" borderId="31" xfId="0" applyFont="1" applyFill="1" applyBorder="1" applyAlignment="1">
      <alignment horizontal="right" wrapText="1"/>
    </xf>
    <xf numFmtId="0" fontId="20" fillId="0" borderId="26" xfId="49" applyFont="1" applyFill="1" applyBorder="1" applyAlignment="1">
      <alignment horizontal="center" wrapText="1"/>
    </xf>
    <xf numFmtId="0" fontId="2" fillId="0" borderId="12" xfId="49" applyFont="1" applyFill="1" applyBorder="1" applyAlignment="1"/>
    <xf numFmtId="0" fontId="6" fillId="3" borderId="13" xfId="49" applyFont="1" applyFill="1" applyBorder="1" applyAlignment="1">
      <alignment horizontal="right" wrapText="1"/>
    </xf>
    <xf numFmtId="0" fontId="6" fillId="4" borderId="13" xfId="49" applyFont="1" applyFill="1" applyBorder="1" applyAlignment="1">
      <alignment horizontal="right" wrapText="1"/>
    </xf>
    <xf numFmtId="0" fontId="29" fillId="0" borderId="50" xfId="49" applyFont="1" applyFill="1" applyBorder="1" applyAlignment="1">
      <alignment horizontal="right" wrapText="1"/>
    </xf>
    <xf numFmtId="0" fontId="29" fillId="0" borderId="50" xfId="49" applyFont="1" applyFill="1" applyBorder="1" applyAlignment="1">
      <alignment wrapText="1"/>
    </xf>
    <xf numFmtId="0" fontId="3" fillId="0" borderId="55" xfId="49" applyFont="1" applyFill="1" applyBorder="1" applyAlignment="1"/>
    <xf numFmtId="0" fontId="6" fillId="0" borderId="29" xfId="49" applyFont="1" applyFill="1" applyBorder="1" applyAlignment="1">
      <alignment horizontal="right" wrapText="1"/>
    </xf>
    <xf numFmtId="0" fontId="12" fillId="6" borderId="15" xfId="49" applyFont="1" applyFill="1" applyBorder="1" applyAlignment="1">
      <alignment wrapText="1"/>
    </xf>
    <xf numFmtId="0" fontId="29" fillId="0" borderId="30" xfId="49" applyFont="1" applyFill="1" applyBorder="1" applyAlignment="1">
      <alignment horizontal="right" wrapText="1"/>
    </xf>
    <xf numFmtId="0" fontId="29" fillId="0" borderId="30" xfId="49" applyFont="1" applyFill="1" applyBorder="1" applyAlignment="1">
      <alignment wrapText="1"/>
    </xf>
    <xf numFmtId="0" fontId="3" fillId="0" borderId="17" xfId="49" applyFont="1" applyFill="1" applyBorder="1" applyAlignment="1"/>
    <xf numFmtId="0" fontId="6" fillId="0" borderId="13" xfId="49" applyFont="1" applyFill="1" applyBorder="1" applyAlignment="1">
      <alignment horizontal="right" wrapText="1"/>
    </xf>
    <xf numFmtId="0" fontId="11" fillId="0" borderId="27" xfId="49" applyFont="1" applyBorder="1" applyAlignment="1">
      <alignment horizontal="left" wrapText="1"/>
    </xf>
    <xf numFmtId="0" fontId="2" fillId="0" borderId="26" xfId="49" applyBorder="1" applyAlignment="1">
      <alignment horizontal="center"/>
    </xf>
    <xf numFmtId="0" fontId="2" fillId="0" borderId="26" xfId="49" applyBorder="1"/>
    <xf numFmtId="0" fontId="17" fillId="0" borderId="32" xfId="49" applyFont="1" applyBorder="1" applyAlignment="1">
      <alignment wrapText="1"/>
    </xf>
    <xf numFmtId="0" fontId="17" fillId="0" borderId="42" xfId="49" applyFont="1" applyBorder="1" applyAlignment="1">
      <alignment horizontal="center" wrapText="1"/>
    </xf>
    <xf numFmtId="0" fontId="2" fillId="0" borderId="33" xfId="49" applyBorder="1" applyAlignment="1">
      <alignment horizontal="center"/>
    </xf>
    <xf numFmtId="0" fontId="0" fillId="0" borderId="34" xfId="0" applyBorder="1"/>
    <xf numFmtId="0" fontId="3" fillId="0" borderId="33" xfId="49" applyFont="1" applyBorder="1"/>
    <xf numFmtId="0" fontId="3" fillId="0" borderId="34" xfId="49" applyFont="1" applyBorder="1"/>
    <xf numFmtId="0" fontId="17" fillId="0" borderId="15" xfId="49" applyFont="1" applyBorder="1" applyAlignment="1">
      <alignment wrapText="1"/>
    </xf>
    <xf numFmtId="0" fontId="17" fillId="0" borderId="15" xfId="49" applyFont="1" applyBorder="1" applyAlignment="1">
      <alignment horizontal="center" wrapText="1"/>
    </xf>
    <xf numFmtId="0" fontId="20" fillId="0" borderId="31" xfId="49" applyFont="1" applyBorder="1" applyAlignment="1">
      <alignment horizontal="center" wrapText="1"/>
    </xf>
    <xf numFmtId="0" fontId="9" fillId="0" borderId="1" xfId="49" applyFont="1" applyBorder="1" applyAlignment="1">
      <alignment horizontal="right" wrapText="1"/>
    </xf>
    <xf numFmtId="0" fontId="17" fillId="0" borderId="56" xfId="49" applyFont="1" applyBorder="1" applyAlignment="1">
      <alignment horizontal="left" wrapText="1"/>
    </xf>
    <xf numFmtId="0" fontId="17" fillId="0" borderId="20" xfId="49" applyFont="1" applyBorder="1" applyAlignment="1">
      <alignment horizontal="center" wrapText="1"/>
    </xf>
    <xf numFmtId="2" fontId="13" fillId="6" borderId="23" xfId="0" applyNumberFormat="1" applyFont="1" applyFill="1" applyBorder="1" applyAlignment="1">
      <alignment horizontal="right" wrapText="1"/>
    </xf>
    <xf numFmtId="2" fontId="13" fillId="6" borderId="38" xfId="0" applyNumberFormat="1" applyFont="1" applyFill="1" applyBorder="1" applyAlignment="1">
      <alignment horizontal="right" wrapText="1"/>
    </xf>
    <xf numFmtId="0" fontId="1" fillId="0" borderId="56" xfId="0" applyFont="1" applyBorder="1"/>
    <xf numFmtId="0" fontId="15" fillId="0" borderId="50" xfId="49" applyFont="1" applyBorder="1" applyAlignment="1">
      <alignment wrapText="1"/>
    </xf>
    <xf numFmtId="0" fontId="15" fillId="0" borderId="50" xfId="49" applyFont="1" applyBorder="1" applyAlignment="1">
      <alignment horizontal="center" wrapText="1"/>
    </xf>
    <xf numFmtId="1" fontId="13" fillId="0" borderId="30" xfId="0" applyNumberFormat="1" applyFont="1" applyBorder="1" applyAlignment="1">
      <alignment horizontal="right" wrapText="1"/>
    </xf>
    <xf numFmtId="1" fontId="13" fillId="0" borderId="17" xfId="0" applyNumberFormat="1" applyFont="1" applyBorder="1" applyAlignment="1">
      <alignment horizontal="right" wrapText="1"/>
    </xf>
    <xf numFmtId="0" fontId="13" fillId="6" borderId="23" xfId="0" applyFont="1" applyFill="1" applyBorder="1" applyAlignment="1">
      <alignment horizontal="right" wrapText="1"/>
    </xf>
    <xf numFmtId="0" fontId="13" fillId="6" borderId="73" xfId="0" applyFont="1" applyFill="1" applyBorder="1" applyAlignment="1">
      <alignment horizontal="right" wrapText="1"/>
    </xf>
    <xf numFmtId="0" fontId="13" fillId="6" borderId="31" xfId="0" applyFont="1" applyFill="1" applyBorder="1" applyAlignment="1">
      <alignment horizontal="right" wrapText="1"/>
    </xf>
    <xf numFmtId="0" fontId="13" fillId="6" borderId="74" xfId="0" applyFont="1" applyFill="1" applyBorder="1" applyAlignment="1">
      <alignment horizontal="right" wrapText="1"/>
    </xf>
    <xf numFmtId="1" fontId="13" fillId="0" borderId="30" xfId="0" applyNumberFormat="1" applyFont="1" applyFill="1" applyBorder="1" applyAlignment="1">
      <alignment horizontal="center" wrapText="1"/>
    </xf>
    <xf numFmtId="1" fontId="29" fillId="4" borderId="2" xfId="3" applyNumberFormat="1" applyFont="1" applyFill="1" applyBorder="1" applyAlignment="1">
      <alignment horizontal="right" wrapText="1"/>
    </xf>
    <xf numFmtId="1" fontId="29" fillId="4" borderId="75" xfId="0" applyNumberFormat="1" applyFont="1" applyFill="1" applyBorder="1" applyAlignment="1">
      <alignment horizontal="right" wrapText="1"/>
    </xf>
    <xf numFmtId="0" fontId="13" fillId="0" borderId="31" xfId="49" applyFont="1" applyFill="1" applyBorder="1" applyAlignment="1">
      <alignment horizontal="center" wrapText="1"/>
    </xf>
    <xf numFmtId="178" fontId="13" fillId="0" borderId="31" xfId="0" applyNumberFormat="1" applyFont="1" applyFill="1" applyBorder="1" applyAlignment="1">
      <alignment horizontal="right" wrapText="1"/>
    </xf>
    <xf numFmtId="178" fontId="13" fillId="0" borderId="59" xfId="0" applyNumberFormat="1" applyFont="1" applyFill="1" applyBorder="1" applyAlignment="1">
      <alignment horizontal="right" wrapText="1"/>
    </xf>
    <xf numFmtId="0" fontId="17" fillId="0" borderId="12" xfId="49" applyFont="1" applyFill="1" applyBorder="1" applyAlignment="1"/>
    <xf numFmtId="0" fontId="29" fillId="0" borderId="26" xfId="49" applyFont="1" applyFill="1" applyBorder="1" applyAlignment="1">
      <alignment horizontal="right" wrapText="1"/>
    </xf>
    <xf numFmtId="0" fontId="29" fillId="0" borderId="26" xfId="49" applyFont="1" applyFill="1" applyBorder="1" applyAlignment="1">
      <alignment wrapText="1"/>
    </xf>
    <xf numFmtId="0" fontId="3" fillId="0" borderId="12" xfId="49" applyFont="1" applyFill="1" applyBorder="1" applyAlignment="1"/>
    <xf numFmtId="0" fontId="13" fillId="4" borderId="31" xfId="0" applyFont="1" applyFill="1" applyBorder="1" applyAlignment="1">
      <alignment horizontal="right" wrapText="1"/>
    </xf>
    <xf numFmtId="0" fontId="13" fillId="4" borderId="59" xfId="0" applyFont="1" applyFill="1" applyBorder="1" applyAlignment="1">
      <alignment horizontal="right" wrapText="1"/>
    </xf>
    <xf numFmtId="0" fontId="17" fillId="0" borderId="41" xfId="49" applyFont="1" applyBorder="1" applyAlignment="1">
      <alignment horizontal="center" wrapText="1"/>
    </xf>
    <xf numFmtId="1" fontId="13" fillId="0" borderId="26" xfId="0" applyNumberFormat="1" applyFont="1" applyBorder="1" applyAlignment="1">
      <alignment horizontal="right" wrapText="1"/>
    </xf>
    <xf numFmtId="1" fontId="13" fillId="0" borderId="12" xfId="0" applyNumberFormat="1" applyFont="1" applyBorder="1" applyAlignment="1">
      <alignment horizontal="right" wrapText="1"/>
    </xf>
    <xf numFmtId="49" fontId="8" fillId="0" borderId="31" xfId="49" applyNumberFormat="1" applyFont="1" applyBorder="1" applyAlignment="1">
      <alignment horizontal="right" wrapText="1"/>
    </xf>
    <xf numFmtId="49" fontId="8" fillId="0" borderId="26" xfId="49" applyNumberFormat="1" applyFont="1" applyBorder="1" applyAlignment="1">
      <alignment horizontal="right" wrapText="1"/>
    </xf>
    <xf numFmtId="49" fontId="8" fillId="0" borderId="30" xfId="49" applyNumberFormat="1" applyFont="1" applyBorder="1" applyAlignment="1">
      <alignment horizontal="right" wrapText="1"/>
    </xf>
    <xf numFmtId="0" fontId="13" fillId="0" borderId="59" xfId="0" applyFont="1" applyBorder="1" applyAlignment="1">
      <alignment horizontal="right" wrapText="1"/>
    </xf>
    <xf numFmtId="0" fontId="12" fillId="0" borderId="26" xfId="49" applyFont="1" applyBorder="1" applyAlignment="1">
      <alignment horizontal="right" wrapText="1"/>
    </xf>
    <xf numFmtId="0" fontId="6" fillId="0" borderId="29" xfId="49" applyFont="1" applyBorder="1" applyAlignment="1">
      <alignment horizontal="right" wrapText="1"/>
    </xf>
    <xf numFmtId="0" fontId="12" fillId="0" borderId="30" xfId="49" applyFont="1" applyBorder="1" applyAlignment="1">
      <alignment wrapText="1"/>
    </xf>
    <xf numFmtId="0" fontId="12" fillId="0" borderId="30" xfId="49" applyFont="1" applyBorder="1" applyAlignment="1">
      <alignment horizontal="center" wrapText="1"/>
    </xf>
    <xf numFmtId="0" fontId="13" fillId="0" borderId="12" xfId="0" applyFont="1" applyBorder="1" applyAlignment="1">
      <alignment horizontal="right" wrapText="1"/>
    </xf>
    <xf numFmtId="0" fontId="13" fillId="0" borderId="60" xfId="0" applyFont="1" applyBorder="1" applyAlignment="1">
      <alignment horizontal="right" wrapText="1"/>
    </xf>
    <xf numFmtId="1" fontId="13" fillId="0" borderId="11" xfId="0" applyNumberFormat="1" applyFont="1" applyBorder="1" applyAlignment="1">
      <alignment horizontal="right" wrapText="1"/>
    </xf>
    <xf numFmtId="1" fontId="13" fillId="0" borderId="59" xfId="0" applyNumberFormat="1" applyFont="1" applyBorder="1" applyAlignment="1">
      <alignment horizontal="right" wrapText="1"/>
    </xf>
    <xf numFmtId="1" fontId="13" fillId="0" borderId="37" xfId="0" applyNumberFormat="1" applyFont="1" applyBorder="1" applyAlignment="1">
      <alignment horizontal="right" wrapText="1"/>
    </xf>
    <xf numFmtId="1" fontId="13" fillId="0" borderId="49" xfId="0" applyNumberFormat="1" applyFont="1" applyBorder="1" applyAlignment="1">
      <alignment horizontal="right" wrapText="1"/>
    </xf>
    <xf numFmtId="0" fontId="13" fillId="0" borderId="48" xfId="0" applyFont="1" applyBorder="1" applyAlignment="1">
      <alignment horizontal="right" wrapText="1"/>
    </xf>
    <xf numFmtId="0" fontId="1" fillId="0" borderId="32" xfId="0" applyFont="1" applyBorder="1"/>
    <xf numFmtId="0" fontId="0" fillId="0" borderId="33" xfId="0" applyBorder="1"/>
    <xf numFmtId="49" fontId="9" fillId="0" borderId="29" xfId="49" applyNumberFormat="1" applyFont="1" applyBorder="1" applyAlignment="1" quotePrefix="1">
      <alignment horizontal="right" vertical="center" wrapText="1"/>
    </xf>
    <xf numFmtId="49" fontId="9" fillId="0" borderId="25" xfId="49" applyNumberFormat="1" applyFont="1" applyBorder="1" applyAlignment="1" quotePrefix="1">
      <alignment horizontal="right" wrapText="1"/>
    </xf>
    <xf numFmtId="0" fontId="8" fillId="0" borderId="22" xfId="49" applyFont="1" applyBorder="1" applyAlignment="1" quotePrefix="1">
      <alignment horizontal="right" wrapText="1"/>
    </xf>
    <xf numFmtId="0" fontId="8" fillId="0" borderId="29" xfId="49" applyFont="1" applyBorder="1" applyAlignment="1" quotePrefix="1">
      <alignment horizontal="right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92D050"/>
      <color rgb="0000CCFF"/>
      <color rgb="00FFC000"/>
      <color rgb="000000FF"/>
      <color rgb="00FFFF00"/>
      <color rgb="00FFFFFF"/>
      <color rgb="0000B0F0"/>
      <color rgb="00BDD7E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895985</xdr:colOff>
          <xdr:row>4</xdr:row>
          <xdr:rowOff>161925</xdr:rowOff>
        </xdr:to>
        <xdr:sp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050" y="19050"/>
              <a:ext cx="1477010" cy="9048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904240</xdr:colOff>
          <xdr:row>5</xdr:row>
          <xdr:rowOff>0</xdr:rowOff>
        </xdr:to>
        <xdr:sp>
          <xdr:nvSpPr>
            <xdr:cNvPr id="20482" name="Object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28575" y="38100"/>
              <a:ext cx="147574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876300</xdr:colOff>
          <xdr:row>4</xdr:row>
          <xdr:rowOff>146050</xdr:rowOff>
        </xdr:to>
        <xdr:sp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1476375" cy="9080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ersonal\tshepisho_mothoa_health_gov_za\Documents\OFFICIAL%20T%20MOTHOA\TARIFFS\TARIFFS_2025\ANNEXURE_A2_UPFS_TARIFFS_01APRIL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URE_A2_2021"/>
      <sheetName val="ANNEXURE_A2_2022"/>
      <sheetName val="ANNEXURE_A2_2023"/>
      <sheetName val="ANNEXURE_A2_2024"/>
      <sheetName val="ANNEXURE_A2_2025"/>
      <sheetName val="ROUNDED_R5"/>
    </sheetNames>
    <sheetDataSet>
      <sheetData sheetId="0" refreshError="1"/>
      <sheetData sheetId="1" refreshError="1"/>
      <sheetData sheetId="2" refreshError="1"/>
      <sheetData sheetId="3">
        <row r="112">
          <cell r="E112">
            <v>257</v>
          </cell>
          <cell r="F112">
            <v>257</v>
          </cell>
          <cell r="G112">
            <v>291</v>
          </cell>
        </row>
        <row r="113">
          <cell r="E113">
            <v>257</v>
          </cell>
          <cell r="F113">
            <v>257</v>
          </cell>
          <cell r="G113">
            <v>291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J300"/>
  <sheetViews>
    <sheetView zoomScale="130" zoomScaleNormal="130" topLeftCell="A124" workbookViewId="0">
      <selection activeCell="J18" sqref="J18"/>
    </sheetView>
  </sheetViews>
  <sheetFormatPr defaultColWidth="9" defaultRowHeight="15"/>
  <cols>
    <col min="2" max="2" width="30.8571428571429" customWidth="1"/>
    <col min="3" max="4" width="9.42857142857143" customWidth="1"/>
    <col min="7" max="7" width="8.85714285714286" customWidth="1"/>
    <col min="240" max="240" width="30.8571428571429" customWidth="1"/>
    <col min="241" max="241" width="9.71428571428571" customWidth="1"/>
    <col min="246" max="251" width="9" hidden="1" customWidth="1"/>
  </cols>
  <sheetData>
    <row r="6" spans="1:7">
      <c r="A6" s="431"/>
      <c r="B6" s="432" t="s">
        <v>0</v>
      </c>
      <c r="C6" s="432"/>
      <c r="D6" s="432"/>
      <c r="E6" s="433"/>
      <c r="F6" s="431"/>
      <c r="G6" s="431"/>
    </row>
    <row r="7" spans="1:7">
      <c r="A7" s="431"/>
      <c r="B7" s="431"/>
      <c r="C7" s="431"/>
      <c r="D7" s="431"/>
      <c r="E7" s="431"/>
      <c r="F7" s="434" t="s">
        <v>1</v>
      </c>
      <c r="G7" s="435"/>
    </row>
    <row r="8" spans="1:7">
      <c r="A8" s="2"/>
      <c r="B8" s="436" t="s">
        <v>2</v>
      </c>
      <c r="C8" s="255"/>
      <c r="D8" s="255"/>
      <c r="E8" s="255"/>
      <c r="F8" s="255"/>
      <c r="G8" s="2"/>
    </row>
    <row r="9" spans="1:7">
      <c r="A9" s="2"/>
      <c r="B9" s="436" t="s">
        <v>3</v>
      </c>
      <c r="C9" s="255"/>
      <c r="D9" s="255"/>
      <c r="E9" s="255"/>
      <c r="F9" s="255"/>
      <c r="G9" s="2"/>
    </row>
    <row r="10" ht="15.75" spans="1:7">
      <c r="A10" s="2"/>
      <c r="B10" s="3"/>
      <c r="C10" s="4"/>
      <c r="D10" s="3"/>
      <c r="E10" s="2"/>
      <c r="F10" s="2"/>
      <c r="G10" s="2"/>
    </row>
    <row r="11" ht="23.25" customHeight="1" spans="1:7">
      <c r="A11" s="5" t="s">
        <v>4</v>
      </c>
      <c r="B11" s="6" t="s">
        <v>5</v>
      </c>
      <c r="C11" s="6" t="s">
        <v>6</v>
      </c>
      <c r="D11" s="7" t="s">
        <v>7</v>
      </c>
      <c r="E11" s="8" t="s">
        <v>8</v>
      </c>
      <c r="F11" s="9"/>
      <c r="G11" s="10"/>
    </row>
    <row r="12" spans="1:7">
      <c r="A12" s="12"/>
      <c r="B12" s="13"/>
      <c r="C12" s="13"/>
      <c r="D12" s="14"/>
      <c r="E12" s="15" t="s">
        <v>9</v>
      </c>
      <c r="F12" s="15" t="s">
        <v>10</v>
      </c>
      <c r="G12" s="16" t="s">
        <v>11</v>
      </c>
    </row>
    <row r="13" ht="15.75" spans="1:7">
      <c r="A13" s="18"/>
      <c r="B13" s="19"/>
      <c r="C13" s="19"/>
      <c r="D13" s="20" t="s">
        <v>12</v>
      </c>
      <c r="E13" s="21" t="s">
        <v>12</v>
      </c>
      <c r="F13" s="21" t="s">
        <v>12</v>
      </c>
      <c r="G13" s="22" t="s">
        <v>12</v>
      </c>
    </row>
    <row r="14" ht="15.75" spans="1:7">
      <c r="A14" s="24" t="s">
        <v>13</v>
      </c>
      <c r="B14" s="25" t="s">
        <v>14</v>
      </c>
      <c r="C14" s="26"/>
      <c r="D14" s="26"/>
      <c r="E14" s="27">
        <v>1</v>
      </c>
      <c r="F14" s="28"/>
      <c r="G14" s="29"/>
    </row>
    <row r="15" ht="24.6" customHeight="1" spans="1:7">
      <c r="A15" s="30" t="s">
        <v>15</v>
      </c>
      <c r="B15" s="31" t="s">
        <v>16</v>
      </c>
      <c r="C15" s="32" t="s">
        <v>17</v>
      </c>
      <c r="D15" s="33">
        <v>257</v>
      </c>
      <c r="E15" s="35"/>
      <c r="F15" s="35"/>
      <c r="G15" s="36"/>
    </row>
    <row r="16" ht="24" spans="1:7">
      <c r="A16" s="37" t="s">
        <v>18</v>
      </c>
      <c r="B16" s="38" t="s">
        <v>19</v>
      </c>
      <c r="C16" s="39" t="s">
        <v>17</v>
      </c>
      <c r="D16" s="47">
        <v>387</v>
      </c>
      <c r="E16" s="42"/>
      <c r="F16" s="42"/>
      <c r="G16" s="43"/>
    </row>
    <row r="17" ht="24" spans="1:7">
      <c r="A17" s="37" t="s">
        <v>20</v>
      </c>
      <c r="B17" s="38" t="s">
        <v>21</v>
      </c>
      <c r="C17" s="39" t="s">
        <v>17</v>
      </c>
      <c r="D17" s="47">
        <v>439</v>
      </c>
      <c r="E17" s="42"/>
      <c r="F17" s="42"/>
      <c r="G17" s="43"/>
    </row>
    <row r="18" ht="24" spans="1:7">
      <c r="A18" s="37" t="s">
        <v>22</v>
      </c>
      <c r="B18" s="38" t="s">
        <v>23</v>
      </c>
      <c r="C18" s="39" t="s">
        <v>17</v>
      </c>
      <c r="D18" s="47">
        <v>661</v>
      </c>
      <c r="E18" s="42"/>
      <c r="F18" s="42"/>
      <c r="G18" s="43"/>
    </row>
    <row r="19" ht="24" spans="1:7">
      <c r="A19" s="37" t="s">
        <v>24</v>
      </c>
      <c r="B19" s="38" t="s">
        <v>25</v>
      </c>
      <c r="C19" s="39" t="s">
        <v>17</v>
      </c>
      <c r="D19" s="47">
        <v>1545</v>
      </c>
      <c r="E19" s="42"/>
      <c r="F19" s="42"/>
      <c r="G19" s="43"/>
    </row>
    <row r="20" ht="24" spans="1:7">
      <c r="A20" s="37" t="s">
        <v>26</v>
      </c>
      <c r="B20" s="38" t="s">
        <v>27</v>
      </c>
      <c r="C20" s="39" t="s">
        <v>17</v>
      </c>
      <c r="D20" s="40">
        <v>2319</v>
      </c>
      <c r="E20" s="42"/>
      <c r="F20" s="42"/>
      <c r="G20" s="43"/>
    </row>
    <row r="21" ht="24" spans="1:7">
      <c r="A21" s="97" t="s">
        <v>28</v>
      </c>
      <c r="B21" s="223" t="s">
        <v>29</v>
      </c>
      <c r="C21" s="224" t="s">
        <v>17</v>
      </c>
      <c r="D21" s="47">
        <v>2163</v>
      </c>
      <c r="E21" s="438"/>
      <c r="F21" s="438"/>
      <c r="G21" s="439"/>
    </row>
    <row r="22" ht="24.75" spans="1:7">
      <c r="A22" s="44" t="s">
        <v>30</v>
      </c>
      <c r="B22" s="45" t="s">
        <v>31</v>
      </c>
      <c r="C22" s="46" t="s">
        <v>17</v>
      </c>
      <c r="D22" s="47">
        <v>3248</v>
      </c>
      <c r="E22" s="441"/>
      <c r="F22" s="441"/>
      <c r="G22" s="442"/>
    </row>
    <row r="23" ht="15.75" spans="1:7">
      <c r="A23" s="51" t="s">
        <v>32</v>
      </c>
      <c r="B23" s="52" t="s">
        <v>33</v>
      </c>
      <c r="C23" s="53"/>
      <c r="D23" s="53"/>
      <c r="E23" s="53"/>
      <c r="F23" s="53"/>
      <c r="G23" s="54"/>
    </row>
    <row r="24" spans="1:7">
      <c r="A24" s="55" t="s">
        <v>34</v>
      </c>
      <c r="B24" s="31" t="s">
        <v>35</v>
      </c>
      <c r="C24" s="32" t="s">
        <v>36</v>
      </c>
      <c r="D24" s="56"/>
      <c r="E24" s="33">
        <v>4770</v>
      </c>
      <c r="F24" s="33">
        <v>4770</v>
      </c>
      <c r="G24" s="95">
        <v>5553</v>
      </c>
    </row>
    <row r="25" ht="24" spans="1:7">
      <c r="A25" s="57" t="s">
        <v>37</v>
      </c>
      <c r="B25" s="38" t="s">
        <v>38</v>
      </c>
      <c r="C25" s="39" t="s">
        <v>36</v>
      </c>
      <c r="D25" s="47">
        <v>2588</v>
      </c>
      <c r="E25" s="58"/>
      <c r="F25" s="58"/>
      <c r="G25" s="59"/>
    </row>
    <row r="26" ht="24" spans="1:7">
      <c r="A26" s="57" t="s">
        <v>39</v>
      </c>
      <c r="B26" s="38" t="s">
        <v>40</v>
      </c>
      <c r="C26" s="39" t="s">
        <v>36</v>
      </c>
      <c r="D26" s="47">
        <v>3340</v>
      </c>
      <c r="E26" s="58"/>
      <c r="F26" s="58"/>
      <c r="G26" s="59"/>
    </row>
    <row r="27" ht="15.75" spans="1:7">
      <c r="A27" s="60" t="s">
        <v>41</v>
      </c>
      <c r="B27" s="45" t="s">
        <v>42</v>
      </c>
      <c r="C27" s="46" t="s">
        <v>36</v>
      </c>
      <c r="D27" s="47">
        <v>3129</v>
      </c>
      <c r="E27" s="61"/>
      <c r="F27" s="61"/>
      <c r="G27" s="62"/>
    </row>
    <row r="28" spans="1:7">
      <c r="A28" s="63" t="s">
        <v>43</v>
      </c>
      <c r="B28" s="64" t="s">
        <v>44</v>
      </c>
      <c r="C28" s="65" t="s">
        <v>36</v>
      </c>
      <c r="D28" s="56"/>
      <c r="E28" s="33">
        <v>7510</v>
      </c>
      <c r="F28" s="33">
        <v>7510</v>
      </c>
      <c r="G28" s="95">
        <v>8739</v>
      </c>
    </row>
    <row r="29" ht="24" spans="1:7">
      <c r="A29" s="66" t="s">
        <v>45</v>
      </c>
      <c r="B29" s="67" t="s">
        <v>46</v>
      </c>
      <c r="C29" s="68" t="s">
        <v>36</v>
      </c>
      <c r="D29" s="47">
        <v>2588</v>
      </c>
      <c r="E29" s="58"/>
      <c r="F29" s="58"/>
      <c r="G29" s="59"/>
    </row>
    <row r="30" ht="24.75" spans="1:7">
      <c r="A30" s="69" t="s">
        <v>47</v>
      </c>
      <c r="B30" s="70" t="s">
        <v>48</v>
      </c>
      <c r="C30" s="71" t="s">
        <v>36</v>
      </c>
      <c r="D30" s="72">
        <v>3340</v>
      </c>
      <c r="E30" s="61"/>
      <c r="F30" s="61"/>
      <c r="G30" s="62"/>
    </row>
    <row r="31" ht="15.75" spans="1:7">
      <c r="A31" s="51" t="s">
        <v>49</v>
      </c>
      <c r="B31" s="73" t="s">
        <v>50</v>
      </c>
      <c r="C31" s="2"/>
      <c r="D31" s="2"/>
      <c r="E31" s="28"/>
      <c r="F31" s="28"/>
      <c r="G31" s="29"/>
    </row>
    <row r="32" ht="14.45" customHeight="1" spans="1:7">
      <c r="A32" s="30" t="s">
        <v>51</v>
      </c>
      <c r="B32" s="31" t="s">
        <v>52</v>
      </c>
      <c r="C32" s="32" t="s">
        <v>53</v>
      </c>
      <c r="D32" s="56"/>
      <c r="E32" s="33">
        <v>1710</v>
      </c>
      <c r="F32" s="33">
        <v>1710</v>
      </c>
      <c r="G32" s="95">
        <v>1959</v>
      </c>
    </row>
    <row r="33" ht="24" spans="1:7">
      <c r="A33" s="37" t="s">
        <v>54</v>
      </c>
      <c r="B33" s="38" t="s">
        <v>55</v>
      </c>
      <c r="C33" s="39" t="s">
        <v>53</v>
      </c>
      <c r="D33" s="47">
        <v>325</v>
      </c>
      <c r="E33" s="58"/>
      <c r="F33" s="58"/>
      <c r="G33" s="59"/>
    </row>
    <row r="34" ht="24" spans="1:7">
      <c r="A34" s="37" t="s">
        <v>56</v>
      </c>
      <c r="B34" s="38" t="s">
        <v>57</v>
      </c>
      <c r="C34" s="39" t="s">
        <v>53</v>
      </c>
      <c r="D34" s="47">
        <v>407</v>
      </c>
      <c r="E34" s="58"/>
      <c r="F34" s="58"/>
      <c r="G34" s="59"/>
    </row>
    <row r="35" ht="15.75" spans="1:7">
      <c r="A35" s="44" t="s">
        <v>58</v>
      </c>
      <c r="B35" s="45" t="s">
        <v>59</v>
      </c>
      <c r="C35" s="46" t="s">
        <v>53</v>
      </c>
      <c r="D35" s="47">
        <v>262</v>
      </c>
      <c r="E35" s="61"/>
      <c r="F35" s="61"/>
      <c r="G35" s="62"/>
    </row>
    <row r="36" spans="1:7">
      <c r="A36" s="79" t="s">
        <v>60</v>
      </c>
      <c r="B36" s="80" t="s">
        <v>61</v>
      </c>
      <c r="C36" s="81" t="s">
        <v>62</v>
      </c>
      <c r="D36" s="56"/>
      <c r="E36" s="33">
        <v>264</v>
      </c>
      <c r="F36" s="33">
        <v>264</v>
      </c>
      <c r="G36" s="95">
        <v>300</v>
      </c>
    </row>
    <row r="37" ht="24" spans="1:7">
      <c r="A37" s="37" t="s">
        <v>63</v>
      </c>
      <c r="B37" s="38" t="s">
        <v>64</v>
      </c>
      <c r="C37" s="39" t="s">
        <v>62</v>
      </c>
      <c r="D37" s="47">
        <v>53</v>
      </c>
      <c r="E37" s="58"/>
      <c r="F37" s="58"/>
      <c r="G37" s="59"/>
    </row>
    <row r="38" ht="24" spans="1:7">
      <c r="A38" s="37" t="s">
        <v>65</v>
      </c>
      <c r="B38" s="38" t="s">
        <v>66</v>
      </c>
      <c r="C38" s="39" t="s">
        <v>62</v>
      </c>
      <c r="D38" s="47">
        <v>64</v>
      </c>
      <c r="E38" s="58"/>
      <c r="F38" s="58"/>
      <c r="G38" s="59"/>
    </row>
    <row r="39" ht="24.75" spans="1:7">
      <c r="A39" s="44" t="s">
        <v>67</v>
      </c>
      <c r="B39" s="45" t="s">
        <v>68</v>
      </c>
      <c r="C39" s="46" t="s">
        <v>62</v>
      </c>
      <c r="D39" s="47">
        <v>36</v>
      </c>
      <c r="E39" s="61"/>
      <c r="F39" s="61"/>
      <c r="G39" s="62"/>
    </row>
    <row r="40" spans="1:7">
      <c r="A40" s="83" t="s">
        <v>69</v>
      </c>
      <c r="B40" s="84" t="s">
        <v>70</v>
      </c>
      <c r="C40" s="85" t="s">
        <v>53</v>
      </c>
      <c r="D40" s="56"/>
      <c r="E40" s="33">
        <v>1710</v>
      </c>
      <c r="F40" s="33">
        <v>1710</v>
      </c>
      <c r="G40" s="95">
        <v>1959</v>
      </c>
    </row>
    <row r="41" ht="24" spans="1:7">
      <c r="A41" s="86" t="s">
        <v>71</v>
      </c>
      <c r="B41" s="87" t="s">
        <v>72</v>
      </c>
      <c r="C41" s="88" t="s">
        <v>53</v>
      </c>
      <c r="D41" s="47">
        <v>325</v>
      </c>
      <c r="E41" s="58"/>
      <c r="F41" s="58"/>
      <c r="G41" s="59"/>
    </row>
    <row r="42" ht="24.75" spans="1:7">
      <c r="A42" s="89" t="s">
        <v>73</v>
      </c>
      <c r="B42" s="90" t="s">
        <v>74</v>
      </c>
      <c r="C42" s="91" t="s">
        <v>53</v>
      </c>
      <c r="D42" s="72">
        <v>407</v>
      </c>
      <c r="E42" s="61"/>
      <c r="F42" s="61"/>
      <c r="G42" s="62"/>
    </row>
    <row r="43" ht="15.75" spans="1:7">
      <c r="A43" s="51" t="s">
        <v>75</v>
      </c>
      <c r="B43" s="92" t="s">
        <v>76</v>
      </c>
      <c r="C43" s="93"/>
      <c r="D43" s="26"/>
      <c r="E43" s="26"/>
      <c r="F43" s="26"/>
      <c r="G43" s="94"/>
    </row>
    <row r="44" spans="1:7">
      <c r="A44" s="30" t="s">
        <v>77</v>
      </c>
      <c r="B44" s="31" t="s">
        <v>78</v>
      </c>
      <c r="C44" s="32" t="s">
        <v>79</v>
      </c>
      <c r="D44" s="56"/>
      <c r="E44" s="33">
        <v>202</v>
      </c>
      <c r="F44" s="33">
        <v>202</v>
      </c>
      <c r="G44" s="95">
        <v>202</v>
      </c>
    </row>
    <row r="45" ht="24" spans="1:7">
      <c r="A45" s="37" t="s">
        <v>80</v>
      </c>
      <c r="B45" s="38" t="s">
        <v>81</v>
      </c>
      <c r="C45" s="39" t="s">
        <v>79</v>
      </c>
      <c r="D45" s="47">
        <v>475</v>
      </c>
      <c r="E45" s="58"/>
      <c r="F45" s="58"/>
      <c r="G45" s="59"/>
    </row>
    <row r="46" ht="24.75" spans="1:7">
      <c r="A46" s="44" t="s">
        <v>82</v>
      </c>
      <c r="B46" s="45" t="s">
        <v>83</v>
      </c>
      <c r="C46" s="46" t="s">
        <v>79</v>
      </c>
      <c r="D46" s="47">
        <v>475</v>
      </c>
      <c r="E46" s="61"/>
      <c r="F46" s="61"/>
      <c r="G46" s="62"/>
    </row>
    <row r="47" ht="24" spans="1:7">
      <c r="A47" s="97" t="s">
        <v>84</v>
      </c>
      <c r="B47" s="80" t="s">
        <v>85</v>
      </c>
      <c r="C47" s="81" t="s">
        <v>86</v>
      </c>
      <c r="D47" s="56"/>
      <c r="E47" s="33">
        <v>202</v>
      </c>
      <c r="F47" s="33">
        <v>202</v>
      </c>
      <c r="G47" s="95">
        <v>202</v>
      </c>
    </row>
    <row r="48" ht="36" spans="1:7">
      <c r="A48" s="86" t="s">
        <v>87</v>
      </c>
      <c r="B48" s="38" t="s">
        <v>88</v>
      </c>
      <c r="C48" s="99" t="s">
        <v>86</v>
      </c>
      <c r="D48" s="47">
        <v>239</v>
      </c>
      <c r="E48" s="58"/>
      <c r="F48" s="58"/>
      <c r="G48" s="59"/>
    </row>
    <row r="49" ht="36" spans="1:7">
      <c r="A49" s="86" t="s">
        <v>89</v>
      </c>
      <c r="B49" s="38" t="s">
        <v>90</v>
      </c>
      <c r="C49" s="99" t="s">
        <v>86</v>
      </c>
      <c r="D49" s="47">
        <v>239</v>
      </c>
      <c r="E49" s="58"/>
      <c r="F49" s="58"/>
      <c r="G49" s="59"/>
    </row>
    <row r="50" ht="24.75" spans="1:7">
      <c r="A50" s="592" t="s">
        <v>91</v>
      </c>
      <c r="B50" s="101" t="s">
        <v>92</v>
      </c>
      <c r="C50" s="102" t="s">
        <v>86</v>
      </c>
      <c r="D50" s="47">
        <v>239</v>
      </c>
      <c r="E50" s="61"/>
      <c r="F50" s="61"/>
      <c r="G50" s="62"/>
    </row>
    <row r="51" ht="24" spans="1:7">
      <c r="A51" s="97" t="s">
        <v>93</v>
      </c>
      <c r="B51" s="80" t="s">
        <v>94</v>
      </c>
      <c r="C51" s="81" t="s">
        <v>86</v>
      </c>
      <c r="D51" s="56"/>
      <c r="E51" s="33">
        <v>330</v>
      </c>
      <c r="F51" s="33">
        <v>330</v>
      </c>
      <c r="G51" s="95">
        <v>403</v>
      </c>
    </row>
    <row r="52" ht="24" spans="1:7">
      <c r="A52" s="86" t="s">
        <v>95</v>
      </c>
      <c r="B52" s="38" t="s">
        <v>96</v>
      </c>
      <c r="C52" s="99" t="s">
        <v>86</v>
      </c>
      <c r="D52" s="47">
        <v>932</v>
      </c>
      <c r="E52" s="58"/>
      <c r="F52" s="58"/>
      <c r="G52" s="59"/>
    </row>
    <row r="53" ht="24" spans="1:7">
      <c r="A53" s="86" t="s">
        <v>97</v>
      </c>
      <c r="B53" s="38" t="s">
        <v>98</v>
      </c>
      <c r="C53" s="99" t="s">
        <v>86</v>
      </c>
      <c r="D53" s="47">
        <v>1902</v>
      </c>
      <c r="E53" s="58"/>
      <c r="F53" s="58"/>
      <c r="G53" s="59"/>
    </row>
    <row r="54" ht="24.75" spans="1:7">
      <c r="A54" s="592" t="s">
        <v>99</v>
      </c>
      <c r="B54" s="101" t="s">
        <v>100</v>
      </c>
      <c r="C54" s="102" t="s">
        <v>86</v>
      </c>
      <c r="D54" s="72">
        <v>932</v>
      </c>
      <c r="E54" s="61"/>
      <c r="F54" s="61"/>
      <c r="G54" s="62"/>
    </row>
    <row r="55" ht="24.75" spans="1:7">
      <c r="A55" s="592" t="s">
        <v>101</v>
      </c>
      <c r="B55" s="103" t="s">
        <v>102</v>
      </c>
      <c r="C55" s="102" t="s">
        <v>86</v>
      </c>
      <c r="D55" s="104"/>
      <c r="E55" s="33">
        <v>1213</v>
      </c>
      <c r="F55" s="33">
        <v>1213</v>
      </c>
      <c r="G55" s="95">
        <v>1213</v>
      </c>
    </row>
    <row r="56" ht="15.75" spans="1:7">
      <c r="A56" s="105" t="s">
        <v>103</v>
      </c>
      <c r="B56" s="106" t="s">
        <v>104</v>
      </c>
      <c r="C56" s="107"/>
      <c r="D56" s="107"/>
      <c r="E56" s="107"/>
      <c r="F56" s="107"/>
      <c r="G56" s="108"/>
    </row>
    <row r="57" spans="1:7">
      <c r="A57" s="30" t="s">
        <v>105</v>
      </c>
      <c r="B57" s="31" t="s">
        <v>106</v>
      </c>
      <c r="C57" s="32" t="s">
        <v>17</v>
      </c>
      <c r="D57" s="56"/>
      <c r="E57" s="33">
        <v>87</v>
      </c>
      <c r="F57" s="33">
        <v>87</v>
      </c>
      <c r="G57" s="95">
        <v>97</v>
      </c>
    </row>
    <row r="58" ht="24" spans="1:7">
      <c r="A58" s="37" t="s">
        <v>107</v>
      </c>
      <c r="B58" s="38" t="s">
        <v>108</v>
      </c>
      <c r="C58" s="39" t="s">
        <v>17</v>
      </c>
      <c r="D58" s="47">
        <v>85</v>
      </c>
      <c r="E58" s="58"/>
      <c r="F58" s="58"/>
      <c r="G58" s="59"/>
    </row>
    <row r="59" ht="24" spans="1:7">
      <c r="A59" s="37" t="s">
        <v>109</v>
      </c>
      <c r="B59" s="38" t="s">
        <v>110</v>
      </c>
      <c r="C59" s="39" t="s">
        <v>17</v>
      </c>
      <c r="D59" s="47">
        <v>159</v>
      </c>
      <c r="E59" s="58"/>
      <c r="F59" s="58"/>
      <c r="G59" s="59"/>
    </row>
    <row r="60" ht="24.75" spans="1:7">
      <c r="A60" s="44" t="s">
        <v>111</v>
      </c>
      <c r="B60" s="45" t="s">
        <v>112</v>
      </c>
      <c r="C60" s="46" t="s">
        <v>17</v>
      </c>
      <c r="D60" s="47">
        <v>84</v>
      </c>
      <c r="E60" s="61"/>
      <c r="F60" s="61"/>
      <c r="G60" s="62"/>
    </row>
    <row r="61" spans="1:7">
      <c r="A61" s="79" t="s">
        <v>113</v>
      </c>
      <c r="B61" s="80" t="s">
        <v>114</v>
      </c>
      <c r="C61" s="81" t="s">
        <v>17</v>
      </c>
      <c r="D61" s="56"/>
      <c r="E61" s="33">
        <v>239</v>
      </c>
      <c r="F61" s="33">
        <v>239</v>
      </c>
      <c r="G61" s="95">
        <v>273</v>
      </c>
    </row>
    <row r="62" ht="24" spans="1:7">
      <c r="A62" s="37" t="s">
        <v>115</v>
      </c>
      <c r="B62" s="38" t="s">
        <v>116</v>
      </c>
      <c r="C62" s="39" t="s">
        <v>17</v>
      </c>
      <c r="D62" s="47">
        <v>229</v>
      </c>
      <c r="E62" s="58"/>
      <c r="F62" s="58"/>
      <c r="G62" s="59"/>
    </row>
    <row r="63" ht="24" spans="1:7">
      <c r="A63" s="37" t="s">
        <v>117</v>
      </c>
      <c r="B63" s="38" t="s">
        <v>118</v>
      </c>
      <c r="C63" s="39" t="s">
        <v>17</v>
      </c>
      <c r="D63" s="47">
        <v>447</v>
      </c>
      <c r="E63" s="58"/>
      <c r="F63" s="58"/>
      <c r="G63" s="59"/>
    </row>
    <row r="64" ht="24.75" spans="1:7">
      <c r="A64" s="44" t="s">
        <v>119</v>
      </c>
      <c r="B64" s="45" t="s">
        <v>120</v>
      </c>
      <c r="C64" s="46" t="s">
        <v>17</v>
      </c>
      <c r="D64" s="47">
        <v>224</v>
      </c>
      <c r="E64" s="61"/>
      <c r="F64" s="61"/>
      <c r="G64" s="62"/>
    </row>
    <row r="65" ht="14.45" customHeight="1" spans="1:7">
      <c r="A65" s="83" t="s">
        <v>121</v>
      </c>
      <c r="B65" s="84" t="s">
        <v>122</v>
      </c>
      <c r="C65" s="85" t="s">
        <v>17</v>
      </c>
      <c r="D65" s="56"/>
      <c r="E65" s="33">
        <v>554</v>
      </c>
      <c r="F65" s="33">
        <v>554</v>
      </c>
      <c r="G65" s="95">
        <v>632</v>
      </c>
    </row>
    <row r="66" ht="24" spans="1:7">
      <c r="A66" s="86" t="s">
        <v>123</v>
      </c>
      <c r="B66" s="87" t="s">
        <v>124</v>
      </c>
      <c r="C66" s="88" t="s">
        <v>17</v>
      </c>
      <c r="D66" s="47">
        <v>356</v>
      </c>
      <c r="E66" s="58"/>
      <c r="F66" s="58"/>
      <c r="G66" s="59"/>
    </row>
    <row r="67" ht="24.75" spans="1:7">
      <c r="A67" s="89" t="s">
        <v>125</v>
      </c>
      <c r="B67" s="90" t="s">
        <v>126</v>
      </c>
      <c r="C67" s="91" t="s">
        <v>17</v>
      </c>
      <c r="D67" s="72">
        <v>1092</v>
      </c>
      <c r="E67" s="61"/>
      <c r="F67" s="61"/>
      <c r="G67" s="62"/>
    </row>
    <row r="68" spans="1:7">
      <c r="A68" s="83" t="s">
        <v>127</v>
      </c>
      <c r="B68" s="84" t="s">
        <v>128</v>
      </c>
      <c r="C68" s="85" t="s">
        <v>17</v>
      </c>
      <c r="D68" s="56"/>
      <c r="E68" s="33">
        <v>1107</v>
      </c>
      <c r="F68" s="33">
        <v>1107</v>
      </c>
      <c r="G68" s="95">
        <v>1263</v>
      </c>
    </row>
    <row r="69" ht="24" spans="1:7">
      <c r="A69" s="37" t="s">
        <v>129</v>
      </c>
      <c r="B69" s="38" t="s">
        <v>130</v>
      </c>
      <c r="C69" s="88" t="s">
        <v>17</v>
      </c>
      <c r="D69" s="47">
        <v>709</v>
      </c>
      <c r="E69" s="58"/>
      <c r="F69" s="58"/>
      <c r="G69" s="59"/>
    </row>
    <row r="70" ht="24.75" spans="1:7">
      <c r="A70" s="44" t="s">
        <v>131</v>
      </c>
      <c r="B70" s="45" t="s">
        <v>132</v>
      </c>
      <c r="C70" s="91" t="s">
        <v>17</v>
      </c>
      <c r="D70" s="72">
        <v>2181</v>
      </c>
      <c r="E70" s="61"/>
      <c r="F70" s="61"/>
      <c r="G70" s="62"/>
    </row>
    <row r="71" spans="1:7">
      <c r="A71" s="83" t="s">
        <v>133</v>
      </c>
      <c r="B71" s="84" t="s">
        <v>134</v>
      </c>
      <c r="C71" s="85" t="s">
        <v>17</v>
      </c>
      <c r="D71" s="56"/>
      <c r="E71" s="33">
        <v>2820</v>
      </c>
      <c r="F71" s="33">
        <v>2820</v>
      </c>
      <c r="G71" s="95">
        <v>3224</v>
      </c>
    </row>
    <row r="72" ht="24" spans="1:7">
      <c r="A72" s="83" t="s">
        <v>135</v>
      </c>
      <c r="B72" s="38" t="s">
        <v>136</v>
      </c>
      <c r="C72" s="88" t="s">
        <v>17</v>
      </c>
      <c r="D72" s="47">
        <v>2611</v>
      </c>
      <c r="E72" s="58"/>
      <c r="F72" s="58"/>
      <c r="G72" s="59"/>
    </row>
    <row r="73" ht="24.75" spans="1:7">
      <c r="A73" s="83" t="s">
        <v>137</v>
      </c>
      <c r="B73" s="443" t="s">
        <v>138</v>
      </c>
      <c r="C73" s="88" t="s">
        <v>17</v>
      </c>
      <c r="D73" s="72">
        <v>5443</v>
      </c>
      <c r="E73" s="61"/>
      <c r="F73" s="61"/>
      <c r="G73" s="62"/>
    </row>
    <row r="74" ht="15.75" spans="1:7">
      <c r="A74" s="51" t="s">
        <v>139</v>
      </c>
      <c r="B74" s="25" t="s">
        <v>140</v>
      </c>
      <c r="C74" s="26"/>
      <c r="D74" s="26"/>
      <c r="E74" s="26"/>
      <c r="F74" s="26"/>
      <c r="G74" s="94"/>
    </row>
    <row r="75" spans="1:7">
      <c r="A75" s="30" t="s">
        <v>141</v>
      </c>
      <c r="B75" s="31" t="s">
        <v>142</v>
      </c>
      <c r="C75" s="110" t="s">
        <v>53</v>
      </c>
      <c r="D75" s="56"/>
      <c r="E75" s="33">
        <v>878</v>
      </c>
      <c r="F75" s="33">
        <v>1117</v>
      </c>
      <c r="G75" s="95">
        <v>2113</v>
      </c>
    </row>
    <row r="76" ht="24" spans="1:7">
      <c r="A76" s="37" t="s">
        <v>143</v>
      </c>
      <c r="B76" s="38" t="s">
        <v>144</v>
      </c>
      <c r="C76" s="88" t="s">
        <v>53</v>
      </c>
      <c r="D76" s="47">
        <v>182</v>
      </c>
      <c r="E76" s="58"/>
      <c r="F76" s="58"/>
      <c r="G76" s="59"/>
    </row>
    <row r="77" ht="24.75" spans="1:7">
      <c r="A77" s="44" t="s">
        <v>145</v>
      </c>
      <c r="B77" s="45" t="s">
        <v>146</v>
      </c>
      <c r="C77" s="91" t="s">
        <v>53</v>
      </c>
      <c r="D77" s="72">
        <v>318</v>
      </c>
      <c r="E77" s="61"/>
      <c r="F77" s="61"/>
      <c r="G77" s="62"/>
    </row>
    <row r="78" spans="1:7">
      <c r="A78" s="79" t="s">
        <v>147</v>
      </c>
      <c r="B78" s="80" t="s">
        <v>148</v>
      </c>
      <c r="C78" s="85" t="s">
        <v>149</v>
      </c>
      <c r="D78" s="56"/>
      <c r="E78" s="33">
        <v>1360</v>
      </c>
      <c r="F78" s="33">
        <v>1700</v>
      </c>
      <c r="G78" s="95">
        <v>2434</v>
      </c>
    </row>
    <row r="79" ht="24" spans="1:7">
      <c r="A79" s="37" t="s">
        <v>150</v>
      </c>
      <c r="B79" s="38" t="s">
        <v>151</v>
      </c>
      <c r="C79" s="88" t="s">
        <v>149</v>
      </c>
      <c r="D79" s="47">
        <v>94</v>
      </c>
      <c r="E79" s="58"/>
      <c r="F79" s="58"/>
      <c r="G79" s="59"/>
    </row>
    <row r="80" ht="24.75" spans="1:7">
      <c r="A80" s="44" t="s">
        <v>152</v>
      </c>
      <c r="B80" s="45" t="s">
        <v>153</v>
      </c>
      <c r="C80" s="91" t="s">
        <v>149</v>
      </c>
      <c r="D80" s="72">
        <v>181</v>
      </c>
      <c r="E80" s="61"/>
      <c r="F80" s="61"/>
      <c r="G80" s="62"/>
    </row>
    <row r="81" spans="1:7">
      <c r="A81" s="204" t="s">
        <v>154</v>
      </c>
      <c r="B81" s="205" t="s">
        <v>155</v>
      </c>
      <c r="C81" s="206" t="s">
        <v>149</v>
      </c>
      <c r="D81" s="56"/>
      <c r="E81" s="33">
        <v>4466</v>
      </c>
      <c r="F81" s="33">
        <v>4466</v>
      </c>
      <c r="G81" s="95">
        <v>5339</v>
      </c>
    </row>
    <row r="82" ht="24" spans="1:7">
      <c r="A82" s="37" t="s">
        <v>156</v>
      </c>
      <c r="B82" s="38" t="s">
        <v>157</v>
      </c>
      <c r="C82" s="88" t="s">
        <v>149</v>
      </c>
      <c r="D82" s="47">
        <v>106</v>
      </c>
      <c r="E82" s="58"/>
      <c r="F82" s="58"/>
      <c r="G82" s="59"/>
    </row>
    <row r="83" ht="24.75" spans="1:7">
      <c r="A83" s="44" t="s">
        <v>158</v>
      </c>
      <c r="B83" s="45" t="s">
        <v>159</v>
      </c>
      <c r="C83" s="91" t="s">
        <v>149</v>
      </c>
      <c r="D83" s="72">
        <v>202</v>
      </c>
      <c r="E83" s="61"/>
      <c r="F83" s="61"/>
      <c r="G83" s="62"/>
    </row>
    <row r="84" s="1" customFormat="1" spans="1:7">
      <c r="A84" s="204" t="s">
        <v>160</v>
      </c>
      <c r="B84" s="205" t="s">
        <v>161</v>
      </c>
      <c r="C84" s="206" t="s">
        <v>53</v>
      </c>
      <c r="D84" s="56"/>
      <c r="E84" s="33">
        <v>514</v>
      </c>
      <c r="F84" s="33">
        <v>514</v>
      </c>
      <c r="G84" s="95">
        <v>514</v>
      </c>
    </row>
    <row r="85" ht="24" spans="1:7">
      <c r="A85" s="37" t="s">
        <v>162</v>
      </c>
      <c r="B85" s="38" t="s">
        <v>163</v>
      </c>
      <c r="C85" s="88" t="s">
        <v>53</v>
      </c>
      <c r="D85" s="47">
        <v>60</v>
      </c>
      <c r="E85" s="58"/>
      <c r="F85" s="58"/>
      <c r="G85" s="59"/>
    </row>
    <row r="86" ht="24" spans="1:7">
      <c r="A86" s="37" t="s">
        <v>164</v>
      </c>
      <c r="B86" s="38" t="s">
        <v>165</v>
      </c>
      <c r="C86" s="88" t="s">
        <v>53</v>
      </c>
      <c r="D86" s="47">
        <v>139</v>
      </c>
      <c r="E86" s="58"/>
      <c r="F86" s="58"/>
      <c r="G86" s="59"/>
    </row>
    <row r="87" ht="24.75" spans="1:7">
      <c r="A87" s="44" t="s">
        <v>166</v>
      </c>
      <c r="B87" s="45" t="s">
        <v>167</v>
      </c>
      <c r="C87" s="91" t="s">
        <v>53</v>
      </c>
      <c r="D87" s="47">
        <v>36</v>
      </c>
      <c r="E87" s="61"/>
      <c r="F87" s="61"/>
      <c r="G87" s="62"/>
    </row>
    <row r="88" spans="1:7">
      <c r="A88" s="204" t="s">
        <v>168</v>
      </c>
      <c r="B88" s="205" t="s">
        <v>169</v>
      </c>
      <c r="C88" s="206" t="s">
        <v>53</v>
      </c>
      <c r="D88" s="56"/>
      <c r="E88" s="33">
        <v>730</v>
      </c>
      <c r="F88" s="33">
        <v>922</v>
      </c>
      <c r="G88" s="95">
        <v>1350</v>
      </c>
    </row>
    <row r="89" ht="24" spans="1:7">
      <c r="A89" s="37" t="s">
        <v>170</v>
      </c>
      <c r="B89" s="38" t="s">
        <v>171</v>
      </c>
      <c r="C89" s="88" t="s">
        <v>53</v>
      </c>
      <c r="D89" s="47">
        <v>182</v>
      </c>
      <c r="E89" s="58"/>
      <c r="F89" s="58"/>
      <c r="G89" s="59"/>
    </row>
    <row r="90" ht="24" spans="1:7">
      <c r="A90" s="37" t="s">
        <v>172</v>
      </c>
      <c r="B90" s="38" t="s">
        <v>173</v>
      </c>
      <c r="C90" s="88" t="s">
        <v>53</v>
      </c>
      <c r="D90" s="47">
        <v>318</v>
      </c>
      <c r="E90" s="58"/>
      <c r="F90" s="58"/>
      <c r="G90" s="59"/>
    </row>
    <row r="91" ht="15.75" spans="1:7">
      <c r="A91" s="44" t="s">
        <v>174</v>
      </c>
      <c r="B91" s="45" t="s">
        <v>175</v>
      </c>
      <c r="C91" s="91" t="s">
        <v>53</v>
      </c>
      <c r="D91" s="47">
        <v>106</v>
      </c>
      <c r="E91" s="61"/>
      <c r="F91" s="61"/>
      <c r="G91" s="62"/>
    </row>
    <row r="92" ht="24" spans="1:7">
      <c r="A92" s="204" t="s">
        <v>176</v>
      </c>
      <c r="B92" s="205" t="s">
        <v>177</v>
      </c>
      <c r="C92" s="208" t="s">
        <v>53</v>
      </c>
      <c r="D92" s="56"/>
      <c r="E92" s="33">
        <v>418</v>
      </c>
      <c r="F92" s="33">
        <v>418</v>
      </c>
      <c r="G92" s="95">
        <v>418</v>
      </c>
    </row>
    <row r="93" ht="24.75" spans="1:7">
      <c r="A93" s="44" t="s">
        <v>178</v>
      </c>
      <c r="B93" s="45" t="s">
        <v>179</v>
      </c>
      <c r="C93" s="91" t="s">
        <v>53</v>
      </c>
      <c r="D93" s="47">
        <v>36</v>
      </c>
      <c r="E93" s="61"/>
      <c r="F93" s="61"/>
      <c r="G93" s="62"/>
    </row>
    <row r="94" spans="1:7">
      <c r="A94" s="210" t="s">
        <v>180</v>
      </c>
      <c r="B94" s="211" t="s">
        <v>142</v>
      </c>
      <c r="C94" s="206" t="s">
        <v>149</v>
      </c>
      <c r="D94" s="56"/>
      <c r="E94" s="33">
        <v>439</v>
      </c>
      <c r="F94" s="33">
        <v>561</v>
      </c>
      <c r="G94" s="95">
        <v>1055</v>
      </c>
    </row>
    <row r="95" ht="24" spans="1:7">
      <c r="A95" s="86" t="s">
        <v>181</v>
      </c>
      <c r="B95" s="87" t="s">
        <v>144</v>
      </c>
      <c r="C95" s="88" t="s">
        <v>149</v>
      </c>
      <c r="D95" s="47">
        <v>91</v>
      </c>
      <c r="E95" s="58"/>
      <c r="F95" s="58"/>
      <c r="G95" s="59"/>
    </row>
    <row r="96" ht="24" spans="1:7">
      <c r="A96" s="86" t="s">
        <v>182</v>
      </c>
      <c r="B96" s="87" t="s">
        <v>146</v>
      </c>
      <c r="C96" s="88" t="s">
        <v>149</v>
      </c>
      <c r="D96" s="47">
        <v>157</v>
      </c>
      <c r="E96" s="58"/>
      <c r="F96" s="58"/>
      <c r="G96" s="59"/>
    </row>
    <row r="97" ht="24.75" spans="1:7">
      <c r="A97" s="44" t="s">
        <v>183</v>
      </c>
      <c r="B97" s="45" t="s">
        <v>184</v>
      </c>
      <c r="C97" s="91" t="s">
        <v>149</v>
      </c>
      <c r="D97" s="47">
        <v>60</v>
      </c>
      <c r="E97" s="61"/>
      <c r="F97" s="61"/>
      <c r="G97" s="62"/>
    </row>
    <row r="98" spans="1:7">
      <c r="A98" s="210" t="s">
        <v>185</v>
      </c>
      <c r="B98" s="211" t="s">
        <v>161</v>
      </c>
      <c r="C98" s="206" t="s">
        <v>149</v>
      </c>
      <c r="D98" s="56"/>
      <c r="E98" s="33">
        <v>257</v>
      </c>
      <c r="F98" s="33">
        <v>257</v>
      </c>
      <c r="G98" s="95">
        <v>257</v>
      </c>
    </row>
    <row r="99" ht="24" spans="1:7">
      <c r="A99" s="86" t="s">
        <v>186</v>
      </c>
      <c r="B99" s="87" t="s">
        <v>163</v>
      </c>
      <c r="C99" s="88" t="s">
        <v>149</v>
      </c>
      <c r="D99" s="47">
        <v>27</v>
      </c>
      <c r="E99" s="58"/>
      <c r="F99" s="58"/>
      <c r="G99" s="59"/>
    </row>
    <row r="100" ht="24" spans="1:7">
      <c r="A100" s="86" t="s">
        <v>187</v>
      </c>
      <c r="B100" s="87" t="s">
        <v>165</v>
      </c>
      <c r="C100" s="88" t="s">
        <v>149</v>
      </c>
      <c r="D100" s="47">
        <v>66</v>
      </c>
      <c r="E100" s="58"/>
      <c r="F100" s="58"/>
      <c r="G100" s="59"/>
    </row>
    <row r="101" ht="24.75" spans="1:7">
      <c r="A101" s="89" t="s">
        <v>188</v>
      </c>
      <c r="B101" s="90" t="s">
        <v>167</v>
      </c>
      <c r="C101" s="91" t="s">
        <v>149</v>
      </c>
      <c r="D101" s="47">
        <v>22</v>
      </c>
      <c r="E101" s="61"/>
      <c r="F101" s="61"/>
      <c r="G101" s="62"/>
    </row>
    <row r="102" ht="24" spans="1:7">
      <c r="A102" s="30" t="s">
        <v>189</v>
      </c>
      <c r="B102" s="31" t="s">
        <v>190</v>
      </c>
      <c r="C102" s="366" t="s">
        <v>149</v>
      </c>
      <c r="D102" s="56"/>
      <c r="E102" s="33">
        <v>7118</v>
      </c>
      <c r="F102" s="33">
        <v>7118</v>
      </c>
      <c r="G102" s="95">
        <v>7118</v>
      </c>
    </row>
    <row r="103" ht="24" spans="1:7">
      <c r="A103" s="37" t="s">
        <v>191</v>
      </c>
      <c r="B103" s="444" t="s">
        <v>192</v>
      </c>
      <c r="C103" s="572" t="s">
        <v>149</v>
      </c>
      <c r="D103" s="47">
        <v>318</v>
      </c>
      <c r="E103" s="58"/>
      <c r="F103" s="58"/>
      <c r="G103" s="59"/>
    </row>
    <row r="104" ht="24.75" spans="1:7">
      <c r="A104" s="44" t="s">
        <v>193</v>
      </c>
      <c r="B104" s="446" t="s">
        <v>194</v>
      </c>
      <c r="C104" s="538" t="s">
        <v>149</v>
      </c>
      <c r="D104" s="72">
        <v>605</v>
      </c>
      <c r="E104" s="61"/>
      <c r="F104" s="61"/>
      <c r="G104" s="62"/>
    </row>
    <row r="105" ht="24" spans="1:7">
      <c r="A105" s="447" t="s">
        <v>195</v>
      </c>
      <c r="B105" s="448" t="s">
        <v>196</v>
      </c>
      <c r="C105" s="450" t="s">
        <v>149</v>
      </c>
      <c r="D105" s="56"/>
      <c r="E105" s="33">
        <v>7118</v>
      </c>
      <c r="F105" s="33">
        <v>7118</v>
      </c>
      <c r="G105" s="95">
        <v>7118</v>
      </c>
    </row>
    <row r="106" ht="36" spans="1:7">
      <c r="A106" s="447" t="s">
        <v>197</v>
      </c>
      <c r="B106" s="448" t="s">
        <v>198</v>
      </c>
      <c r="C106" s="450" t="s">
        <v>149</v>
      </c>
      <c r="D106" s="47">
        <v>318</v>
      </c>
      <c r="E106" s="58"/>
      <c r="F106" s="58"/>
      <c r="G106" s="59"/>
    </row>
    <row r="107" ht="36.75" spans="1:7">
      <c r="A107" s="451" t="s">
        <v>199</v>
      </c>
      <c r="B107" s="452" t="s">
        <v>200</v>
      </c>
      <c r="C107" s="453" t="s">
        <v>149</v>
      </c>
      <c r="D107" s="72">
        <v>605</v>
      </c>
      <c r="E107" s="61"/>
      <c r="F107" s="61"/>
      <c r="G107" s="62"/>
    </row>
    <row r="108" ht="24" spans="1:7">
      <c r="A108" s="447" t="s">
        <v>201</v>
      </c>
      <c r="B108" s="448" t="s">
        <v>202</v>
      </c>
      <c r="C108" s="449" t="s">
        <v>149</v>
      </c>
      <c r="D108" s="56"/>
      <c r="E108" s="33">
        <v>9490</v>
      </c>
      <c r="F108" s="33">
        <v>9490</v>
      </c>
      <c r="G108" s="95">
        <v>9490</v>
      </c>
    </row>
    <row r="109" ht="36.75" spans="1:7">
      <c r="A109" s="447" t="s">
        <v>203</v>
      </c>
      <c r="B109" s="448" t="s">
        <v>204</v>
      </c>
      <c r="C109" s="450" t="s">
        <v>149</v>
      </c>
      <c r="D109" s="47">
        <v>425</v>
      </c>
      <c r="E109" s="58"/>
      <c r="F109" s="58"/>
      <c r="G109" s="59"/>
    </row>
    <row r="110" ht="36.75" spans="1:9">
      <c r="A110" s="454" t="s">
        <v>205</v>
      </c>
      <c r="B110" s="455" t="s">
        <v>206</v>
      </c>
      <c r="C110" s="453" t="s">
        <v>149</v>
      </c>
      <c r="D110" s="72">
        <v>807</v>
      </c>
      <c r="E110" s="61"/>
      <c r="F110" s="61"/>
      <c r="G110" s="62"/>
      <c r="I110" s="95"/>
    </row>
    <row r="111" ht="15.75" spans="1:7">
      <c r="A111" s="51" t="s">
        <v>207</v>
      </c>
      <c r="B111" s="456" t="s">
        <v>208</v>
      </c>
      <c r="C111" s="304"/>
      <c r="D111" s="304"/>
      <c r="E111" s="304"/>
      <c r="F111" s="304"/>
      <c r="G111" s="305"/>
    </row>
    <row r="112" ht="15.75" spans="1:7">
      <c r="A112" s="215" t="s">
        <v>209</v>
      </c>
      <c r="B112" s="216" t="s">
        <v>210</v>
      </c>
      <c r="C112" s="217" t="s">
        <v>53</v>
      </c>
      <c r="D112" s="217"/>
      <c r="E112" s="33">
        <v>224</v>
      </c>
      <c r="F112" s="33">
        <v>224</v>
      </c>
      <c r="G112" s="95">
        <v>253</v>
      </c>
    </row>
    <row r="113" ht="15.75" spans="1:7">
      <c r="A113" s="218" t="s">
        <v>211</v>
      </c>
      <c r="B113" s="219" t="s">
        <v>212</v>
      </c>
      <c r="C113" s="220" t="s">
        <v>213</v>
      </c>
      <c r="D113" s="220"/>
      <c r="E113" s="33">
        <v>224</v>
      </c>
      <c r="F113" s="33">
        <v>224</v>
      </c>
      <c r="G113" s="95">
        <v>253</v>
      </c>
    </row>
    <row r="114" ht="15.75" spans="1:7">
      <c r="A114" s="51" t="s">
        <v>214</v>
      </c>
      <c r="B114" s="221" t="s">
        <v>215</v>
      </c>
      <c r="C114" s="213"/>
      <c r="D114" s="213"/>
      <c r="E114" s="213"/>
      <c r="F114" s="213"/>
      <c r="G114" s="214"/>
    </row>
    <row r="115" ht="24" spans="1:7">
      <c r="A115" s="222" t="s">
        <v>216</v>
      </c>
      <c r="B115" s="350" t="s">
        <v>217</v>
      </c>
      <c r="C115" s="351" t="s">
        <v>218</v>
      </c>
      <c r="D115" s="32"/>
      <c r="E115" s="33">
        <v>40</v>
      </c>
      <c r="F115" s="33">
        <v>40</v>
      </c>
      <c r="G115" s="95">
        <v>48</v>
      </c>
    </row>
    <row r="116" spans="1:7">
      <c r="A116" s="37" t="s">
        <v>219</v>
      </c>
      <c r="B116" s="38" t="s">
        <v>220</v>
      </c>
      <c r="C116" s="39" t="s">
        <v>221</v>
      </c>
      <c r="D116" s="39" t="s">
        <v>222</v>
      </c>
      <c r="E116" s="208"/>
      <c r="F116" s="208"/>
      <c r="G116" s="225"/>
    </row>
    <row r="117" spans="1:7">
      <c r="A117" s="86" t="s">
        <v>223</v>
      </c>
      <c r="B117" s="226" t="s">
        <v>224</v>
      </c>
      <c r="C117" s="39" t="s">
        <v>221</v>
      </c>
      <c r="D117" s="39" t="s">
        <v>222</v>
      </c>
      <c r="E117" s="227"/>
      <c r="F117" s="227"/>
      <c r="G117" s="225"/>
    </row>
    <row r="118" spans="1:7">
      <c r="A118" s="86" t="s">
        <v>225</v>
      </c>
      <c r="B118" s="226" t="s">
        <v>226</v>
      </c>
      <c r="C118" s="39" t="s">
        <v>221</v>
      </c>
      <c r="D118" s="39" t="s">
        <v>222</v>
      </c>
      <c r="E118" s="208"/>
      <c r="F118" s="208"/>
      <c r="G118" s="225"/>
    </row>
    <row r="119" spans="1:7">
      <c r="A119" s="593" t="s">
        <v>227</v>
      </c>
      <c r="B119" s="226" t="s">
        <v>228</v>
      </c>
      <c r="C119" s="39" t="s">
        <v>221</v>
      </c>
      <c r="D119" s="39" t="s">
        <v>222</v>
      </c>
      <c r="E119" s="208"/>
      <c r="F119" s="208"/>
      <c r="G119" s="225"/>
    </row>
    <row r="120" ht="24" spans="1:7">
      <c r="A120" s="593" t="s">
        <v>229</v>
      </c>
      <c r="B120" s="226" t="s">
        <v>230</v>
      </c>
      <c r="C120" s="39" t="s">
        <v>221</v>
      </c>
      <c r="D120" s="39" t="s">
        <v>222</v>
      </c>
      <c r="E120" s="208"/>
      <c r="F120" s="208"/>
      <c r="G120" s="225"/>
    </row>
    <row r="121" ht="24" spans="1:7">
      <c r="A121" s="86" t="s">
        <v>231</v>
      </c>
      <c r="B121" s="226" t="s">
        <v>232</v>
      </c>
      <c r="C121" s="39" t="s">
        <v>221</v>
      </c>
      <c r="D121" s="39" t="s">
        <v>222</v>
      </c>
      <c r="E121" s="208"/>
      <c r="F121" s="208"/>
      <c r="G121" s="225"/>
    </row>
    <row r="122" spans="1:7">
      <c r="A122" s="228" t="s">
        <v>233</v>
      </c>
      <c r="B122" s="226" t="s">
        <v>234</v>
      </c>
      <c r="C122" s="39" t="s">
        <v>221</v>
      </c>
      <c r="D122" s="88" t="s">
        <v>222</v>
      </c>
      <c r="E122" s="208"/>
      <c r="F122" s="208"/>
      <c r="G122" s="225"/>
    </row>
    <row r="123" spans="1:7">
      <c r="A123" s="229" t="s">
        <v>235</v>
      </c>
      <c r="B123" s="226" t="s">
        <v>236</v>
      </c>
      <c r="C123" s="224" t="s">
        <v>221</v>
      </c>
      <c r="D123" s="224" t="s">
        <v>222</v>
      </c>
      <c r="E123" s="208"/>
      <c r="F123" s="208"/>
      <c r="G123" s="225"/>
    </row>
    <row r="124" spans="1:7">
      <c r="A124" s="86" t="s">
        <v>237</v>
      </c>
      <c r="B124" s="226" t="s">
        <v>238</v>
      </c>
      <c r="C124" s="39" t="s">
        <v>221</v>
      </c>
      <c r="D124" s="39" t="s">
        <v>222</v>
      </c>
      <c r="E124" s="208"/>
      <c r="F124" s="208"/>
      <c r="G124" s="225"/>
    </row>
    <row r="125" ht="24" spans="1:7">
      <c r="A125" s="232" t="s">
        <v>239</v>
      </c>
      <c r="B125" s="226" t="s">
        <v>240</v>
      </c>
      <c r="C125" s="39" t="s">
        <v>221</v>
      </c>
      <c r="D125" s="39" t="s">
        <v>222</v>
      </c>
      <c r="E125" s="208"/>
      <c r="F125" s="208"/>
      <c r="G125" s="225"/>
    </row>
    <row r="126" spans="1:7">
      <c r="A126" s="457" t="s">
        <v>241</v>
      </c>
      <c r="B126" s="226" t="s">
        <v>242</v>
      </c>
      <c r="C126" s="39" t="s">
        <v>221</v>
      </c>
      <c r="D126" s="88" t="s">
        <v>222</v>
      </c>
      <c r="E126" s="227"/>
      <c r="F126" s="227"/>
      <c r="G126" s="225"/>
    </row>
    <row r="127" spans="1:7">
      <c r="A127" s="458" t="s">
        <v>243</v>
      </c>
      <c r="B127" s="226" t="s">
        <v>244</v>
      </c>
      <c r="C127" s="39" t="s">
        <v>221</v>
      </c>
      <c r="D127" s="461" t="s">
        <v>222</v>
      </c>
      <c r="E127" s="462"/>
      <c r="F127" s="462"/>
      <c r="G127" s="463"/>
    </row>
    <row r="128" spans="1:7">
      <c r="A128" s="464" t="s">
        <v>245</v>
      </c>
      <c r="B128" s="226" t="s">
        <v>246</v>
      </c>
      <c r="C128" s="39" t="s">
        <v>221</v>
      </c>
      <c r="D128" s="467" t="s">
        <v>222</v>
      </c>
      <c r="E128" s="468"/>
      <c r="F128" s="468"/>
      <c r="G128" s="469"/>
    </row>
    <row r="129" ht="24.75" spans="1:7">
      <c r="A129" s="234" t="s">
        <v>247</v>
      </c>
      <c r="B129" s="226" t="s">
        <v>248</v>
      </c>
      <c r="C129" s="39" t="s">
        <v>221</v>
      </c>
      <c r="D129" s="472" t="s">
        <v>222</v>
      </c>
      <c r="E129" s="473"/>
      <c r="F129" s="473"/>
      <c r="G129" s="474"/>
    </row>
    <row r="130" ht="15.75" spans="1:7">
      <c r="A130" s="51" t="s">
        <v>249</v>
      </c>
      <c r="B130" s="238" t="s">
        <v>250</v>
      </c>
      <c r="C130" s="239"/>
      <c r="D130" s="213"/>
      <c r="E130" s="213"/>
      <c r="F130" s="213"/>
      <c r="G130" s="214"/>
    </row>
    <row r="131" ht="14.45" customHeight="1" spans="1:10">
      <c r="A131" s="30" t="s">
        <v>251</v>
      </c>
      <c r="B131" s="80" t="s">
        <v>252</v>
      </c>
      <c r="C131" s="81" t="s">
        <v>17</v>
      </c>
      <c r="D131" s="56"/>
      <c r="E131" s="33">
        <v>32</v>
      </c>
      <c r="F131" s="33">
        <v>32</v>
      </c>
      <c r="G131" s="95">
        <v>37</v>
      </c>
      <c r="J131" t="s">
        <v>253</v>
      </c>
    </row>
    <row r="132" ht="24" spans="1:7">
      <c r="A132" s="37" t="s">
        <v>254</v>
      </c>
      <c r="B132" s="38" t="s">
        <v>255</v>
      </c>
      <c r="C132" s="39" t="s">
        <v>17</v>
      </c>
      <c r="D132" s="47">
        <v>48</v>
      </c>
      <c r="E132" s="58"/>
      <c r="F132" s="58"/>
      <c r="G132" s="59"/>
    </row>
    <row r="133" ht="24" spans="1:7">
      <c r="A133" s="86" t="s">
        <v>256</v>
      </c>
      <c r="B133" s="87" t="s">
        <v>257</v>
      </c>
      <c r="C133" s="39" t="s">
        <v>17</v>
      </c>
      <c r="D133" s="47">
        <v>58</v>
      </c>
      <c r="E133" s="58"/>
      <c r="F133" s="58"/>
      <c r="G133" s="59"/>
    </row>
    <row r="134" ht="24.75" spans="1:7">
      <c r="A134" s="44" t="s">
        <v>258</v>
      </c>
      <c r="B134" s="45" t="s">
        <v>259</v>
      </c>
      <c r="C134" s="46" t="s">
        <v>17</v>
      </c>
      <c r="D134" s="47">
        <v>43</v>
      </c>
      <c r="E134" s="61"/>
      <c r="F134" s="61"/>
      <c r="G134" s="62"/>
    </row>
    <row r="135" spans="1:7">
      <c r="A135" s="79" t="s">
        <v>260</v>
      </c>
      <c r="B135" s="80" t="s">
        <v>261</v>
      </c>
      <c r="C135" s="81" t="s">
        <v>17</v>
      </c>
      <c r="D135" s="56"/>
      <c r="E135" s="33">
        <v>99</v>
      </c>
      <c r="F135" s="33">
        <v>99</v>
      </c>
      <c r="G135" s="95">
        <v>118</v>
      </c>
    </row>
    <row r="136" ht="24" spans="1:7">
      <c r="A136" s="37" t="s">
        <v>262</v>
      </c>
      <c r="B136" s="38" t="s">
        <v>263</v>
      </c>
      <c r="C136" s="39" t="s">
        <v>17</v>
      </c>
      <c r="D136" s="47">
        <v>112</v>
      </c>
      <c r="E136" s="58"/>
      <c r="F136" s="58"/>
      <c r="G136" s="59"/>
    </row>
    <row r="137" ht="24" spans="1:7">
      <c r="A137" s="37" t="s">
        <v>264</v>
      </c>
      <c r="B137" s="38" t="s">
        <v>265</v>
      </c>
      <c r="C137" s="39" t="s">
        <v>17</v>
      </c>
      <c r="D137" s="47">
        <v>179</v>
      </c>
      <c r="E137" s="58"/>
      <c r="F137" s="58"/>
      <c r="G137" s="59"/>
    </row>
    <row r="138" ht="24.75" spans="1:7">
      <c r="A138" s="44" t="s">
        <v>266</v>
      </c>
      <c r="B138" s="45" t="s">
        <v>267</v>
      </c>
      <c r="C138" s="46" t="s">
        <v>17</v>
      </c>
      <c r="D138" s="47">
        <v>91</v>
      </c>
      <c r="E138" s="61"/>
      <c r="F138" s="61"/>
      <c r="G138" s="62"/>
    </row>
    <row r="139" spans="1:7">
      <c r="A139" s="79" t="s">
        <v>268</v>
      </c>
      <c r="B139" s="80" t="s">
        <v>269</v>
      </c>
      <c r="C139" s="81" t="s">
        <v>17</v>
      </c>
      <c r="D139" s="56"/>
      <c r="E139" s="33">
        <v>617</v>
      </c>
      <c r="F139" s="33">
        <v>617</v>
      </c>
      <c r="G139" s="95">
        <v>708</v>
      </c>
    </row>
    <row r="140" ht="24" spans="1:7">
      <c r="A140" s="37" t="s">
        <v>270</v>
      </c>
      <c r="B140" s="38" t="s">
        <v>271</v>
      </c>
      <c r="C140" s="39" t="s">
        <v>17</v>
      </c>
      <c r="D140" s="47">
        <v>683</v>
      </c>
      <c r="E140" s="58"/>
      <c r="F140" s="58"/>
      <c r="G140" s="59"/>
    </row>
    <row r="141" ht="24.75" spans="1:7">
      <c r="A141" s="44" t="s">
        <v>272</v>
      </c>
      <c r="B141" s="45" t="s">
        <v>273</v>
      </c>
      <c r="C141" s="46" t="s">
        <v>17</v>
      </c>
      <c r="D141" s="72">
        <v>1174</v>
      </c>
      <c r="E141" s="61"/>
      <c r="F141" s="61"/>
      <c r="G141" s="62"/>
    </row>
    <row r="142" spans="1:7">
      <c r="A142" s="79" t="s">
        <v>274</v>
      </c>
      <c r="B142" s="80" t="s">
        <v>275</v>
      </c>
      <c r="C142" s="81" t="s">
        <v>17</v>
      </c>
      <c r="D142" s="56"/>
      <c r="E142" s="33">
        <v>2430</v>
      </c>
      <c r="F142" s="33">
        <v>2430</v>
      </c>
      <c r="G142" s="95">
        <v>2782</v>
      </c>
    </row>
    <row r="143" ht="24" spans="1:7">
      <c r="A143" s="37" t="s">
        <v>276</v>
      </c>
      <c r="B143" s="38" t="s">
        <v>277</v>
      </c>
      <c r="C143" s="39" t="s">
        <v>17</v>
      </c>
      <c r="D143" s="47">
        <v>2098</v>
      </c>
      <c r="E143" s="58"/>
      <c r="F143" s="58"/>
      <c r="G143" s="59"/>
    </row>
    <row r="144" ht="24.75" spans="1:7">
      <c r="A144" s="44" t="s">
        <v>278</v>
      </c>
      <c r="B144" s="45" t="s">
        <v>279</v>
      </c>
      <c r="C144" s="46" t="s">
        <v>17</v>
      </c>
      <c r="D144" s="72">
        <v>4303</v>
      </c>
      <c r="E144" s="61"/>
      <c r="F144" s="61"/>
      <c r="G144" s="62"/>
    </row>
    <row r="145" spans="1:7">
      <c r="A145" s="79" t="s">
        <v>280</v>
      </c>
      <c r="B145" s="80" t="s">
        <v>281</v>
      </c>
      <c r="C145" s="81" t="s">
        <v>17</v>
      </c>
      <c r="D145" s="56"/>
      <c r="E145" s="33">
        <v>8186</v>
      </c>
      <c r="F145" s="33">
        <v>8186</v>
      </c>
      <c r="G145" s="95">
        <v>9354</v>
      </c>
    </row>
    <row r="146" ht="24" spans="1:7">
      <c r="A146" s="37" t="s">
        <v>282</v>
      </c>
      <c r="B146" s="38" t="s">
        <v>283</v>
      </c>
      <c r="C146" s="39" t="s">
        <v>17</v>
      </c>
      <c r="D146" s="47">
        <v>7055</v>
      </c>
      <c r="E146" s="58"/>
      <c r="F146" s="58"/>
      <c r="G146" s="59"/>
    </row>
    <row r="147" ht="24.75" spans="1:7">
      <c r="A147" s="44" t="s">
        <v>284</v>
      </c>
      <c r="B147" s="45" t="s">
        <v>285</v>
      </c>
      <c r="C147" s="46" t="s">
        <v>17</v>
      </c>
      <c r="D147" s="72">
        <v>14477</v>
      </c>
      <c r="E147" s="61"/>
      <c r="F147" s="61"/>
      <c r="G147" s="62"/>
    </row>
    <row r="148" s="1" customFormat="1" ht="15.75" spans="1:7">
      <c r="A148" s="240">
        <v>10</v>
      </c>
      <c r="B148" s="212" t="s">
        <v>286</v>
      </c>
      <c r="C148" s="241"/>
      <c r="D148" s="241"/>
      <c r="E148" s="242"/>
      <c r="F148" s="242"/>
      <c r="G148" s="243"/>
    </row>
    <row r="149" spans="1:7">
      <c r="A149" s="244">
        <v>1010</v>
      </c>
      <c r="B149" s="80" t="s">
        <v>287</v>
      </c>
      <c r="C149" s="81" t="s">
        <v>288</v>
      </c>
      <c r="D149" s="56"/>
      <c r="E149" s="33">
        <v>108</v>
      </c>
      <c r="F149" s="33">
        <v>108</v>
      </c>
      <c r="G149" s="95">
        <v>130</v>
      </c>
    </row>
    <row r="150" ht="24" spans="1:7">
      <c r="A150" s="245">
        <v>1011</v>
      </c>
      <c r="B150" s="38" t="s">
        <v>289</v>
      </c>
      <c r="C150" s="39" t="s">
        <v>288</v>
      </c>
      <c r="D150" s="47">
        <v>120</v>
      </c>
      <c r="E150" s="573"/>
      <c r="F150" s="573"/>
      <c r="G150" s="574"/>
    </row>
    <row r="151" ht="24" spans="1:7">
      <c r="A151" s="245">
        <v>1012</v>
      </c>
      <c r="B151" s="38" t="s">
        <v>290</v>
      </c>
      <c r="C151" s="39" t="s">
        <v>288</v>
      </c>
      <c r="D151" s="47">
        <v>277</v>
      </c>
      <c r="E151" s="573"/>
      <c r="F151" s="573"/>
      <c r="G151" s="574"/>
    </row>
    <row r="152" ht="24" spans="1:7">
      <c r="A152" s="245">
        <v>1013</v>
      </c>
      <c r="B152" s="38" t="s">
        <v>291</v>
      </c>
      <c r="C152" s="39" t="s">
        <v>288</v>
      </c>
      <c r="D152" s="47">
        <v>69</v>
      </c>
      <c r="E152" s="573"/>
      <c r="F152" s="573"/>
      <c r="G152" s="574"/>
    </row>
    <row r="153" ht="24.75" spans="1:7">
      <c r="A153" s="283">
        <v>1014</v>
      </c>
      <c r="B153" s="45" t="s">
        <v>292</v>
      </c>
      <c r="C153" s="46" t="s">
        <v>288</v>
      </c>
      <c r="D153" s="72">
        <v>71</v>
      </c>
      <c r="E153" s="573"/>
      <c r="F153" s="573"/>
      <c r="G153" s="574"/>
    </row>
    <row r="154" ht="24" spans="1:7">
      <c r="A154" s="284">
        <v>1020</v>
      </c>
      <c r="B154" s="80" t="s">
        <v>293</v>
      </c>
      <c r="C154" s="81" t="s">
        <v>288</v>
      </c>
      <c r="D154" s="56"/>
      <c r="E154" s="33">
        <v>219</v>
      </c>
      <c r="F154" s="33">
        <v>219</v>
      </c>
      <c r="G154" s="95">
        <v>262</v>
      </c>
    </row>
    <row r="155" ht="24" spans="1:7">
      <c r="A155" s="245">
        <v>1021</v>
      </c>
      <c r="B155" s="38" t="s">
        <v>294</v>
      </c>
      <c r="C155" s="39" t="s">
        <v>288</v>
      </c>
      <c r="D155" s="47">
        <v>182</v>
      </c>
      <c r="E155" s="573"/>
      <c r="F155" s="573"/>
      <c r="G155" s="574"/>
    </row>
    <row r="156" ht="24" spans="1:7">
      <c r="A156" s="285">
        <v>1022</v>
      </c>
      <c r="B156" s="38" t="s">
        <v>295</v>
      </c>
      <c r="C156" s="39" t="s">
        <v>288</v>
      </c>
      <c r="D156" s="47">
        <v>416</v>
      </c>
      <c r="E156" s="573"/>
      <c r="F156" s="573"/>
      <c r="G156" s="574"/>
    </row>
    <row r="157" ht="24" spans="1:7">
      <c r="A157" s="286">
        <v>1023</v>
      </c>
      <c r="B157" s="38" t="s">
        <v>296</v>
      </c>
      <c r="C157" s="39" t="s">
        <v>288</v>
      </c>
      <c r="D157" s="47">
        <v>106</v>
      </c>
      <c r="E157" s="573"/>
      <c r="F157" s="573"/>
      <c r="G157" s="574"/>
    </row>
    <row r="158" ht="24.75" spans="1:7">
      <c r="A158" s="283">
        <v>1024</v>
      </c>
      <c r="B158" s="45" t="s">
        <v>297</v>
      </c>
      <c r="C158" s="46" t="s">
        <v>288</v>
      </c>
      <c r="D158" s="72">
        <v>108</v>
      </c>
      <c r="E158" s="573"/>
      <c r="F158" s="573"/>
      <c r="G158" s="574"/>
    </row>
    <row r="159" ht="22.5" spans="1:7">
      <c r="A159" s="287">
        <v>1030</v>
      </c>
      <c r="B159" s="288" t="s">
        <v>298</v>
      </c>
      <c r="C159" s="289" t="s">
        <v>288</v>
      </c>
      <c r="D159" s="56"/>
      <c r="E159" s="33">
        <v>108</v>
      </c>
      <c r="F159" s="33">
        <v>108</v>
      </c>
      <c r="G159" s="95">
        <v>130</v>
      </c>
    </row>
    <row r="160" ht="24" spans="1:7">
      <c r="A160" s="290">
        <v>1031</v>
      </c>
      <c r="B160" s="223" t="s">
        <v>299</v>
      </c>
      <c r="C160" s="292" t="s">
        <v>288</v>
      </c>
      <c r="D160" s="47">
        <v>120</v>
      </c>
      <c r="E160" s="573"/>
      <c r="F160" s="573"/>
      <c r="G160" s="574"/>
    </row>
    <row r="161" ht="24" spans="1:7">
      <c r="A161" s="293">
        <v>1032</v>
      </c>
      <c r="B161" s="38" t="s">
        <v>300</v>
      </c>
      <c r="C161" s="295" t="s">
        <v>288</v>
      </c>
      <c r="D161" s="47">
        <v>277</v>
      </c>
      <c r="E161" s="573"/>
      <c r="F161" s="573"/>
      <c r="G161" s="574"/>
    </row>
    <row r="162" ht="24" spans="1:7">
      <c r="A162" s="296">
        <v>1033</v>
      </c>
      <c r="B162" s="38" t="s">
        <v>301</v>
      </c>
      <c r="C162" s="298" t="s">
        <v>288</v>
      </c>
      <c r="D162" s="47">
        <v>69</v>
      </c>
      <c r="E162" s="573"/>
      <c r="F162" s="573"/>
      <c r="G162" s="574"/>
    </row>
    <row r="163" ht="24.75" spans="1:7">
      <c r="A163" s="299">
        <v>1034</v>
      </c>
      <c r="B163" s="38" t="s">
        <v>302</v>
      </c>
      <c r="C163" s="301" t="s">
        <v>288</v>
      </c>
      <c r="D163" s="72">
        <v>71</v>
      </c>
      <c r="E163" s="573"/>
      <c r="F163" s="573"/>
      <c r="G163" s="574"/>
    </row>
    <row r="164" spans="1:7">
      <c r="A164" s="575" t="s">
        <v>303</v>
      </c>
      <c r="B164" s="223" t="s">
        <v>304</v>
      </c>
      <c r="C164" s="224" t="s">
        <v>305</v>
      </c>
      <c r="D164" s="56"/>
      <c r="E164" s="33">
        <v>108</v>
      </c>
      <c r="F164" s="33">
        <v>108</v>
      </c>
      <c r="G164" s="95">
        <v>130</v>
      </c>
    </row>
    <row r="165" ht="24" spans="1:7">
      <c r="A165" s="576" t="s">
        <v>306</v>
      </c>
      <c r="B165" s="38" t="s">
        <v>307</v>
      </c>
      <c r="C165" s="39" t="s">
        <v>305</v>
      </c>
      <c r="D165" s="47">
        <v>120</v>
      </c>
      <c r="E165" s="573"/>
      <c r="F165" s="573"/>
      <c r="G165" s="574"/>
    </row>
    <row r="166" ht="24" spans="1:7">
      <c r="A166" s="576" t="s">
        <v>308</v>
      </c>
      <c r="B166" s="38" t="s">
        <v>309</v>
      </c>
      <c r="C166" s="39" t="s">
        <v>305</v>
      </c>
      <c r="D166" s="47">
        <v>277</v>
      </c>
      <c r="E166" s="573"/>
      <c r="F166" s="573"/>
      <c r="G166" s="574"/>
    </row>
    <row r="167" ht="24" spans="1:7">
      <c r="A167" s="576" t="s">
        <v>310</v>
      </c>
      <c r="B167" s="38" t="s">
        <v>311</v>
      </c>
      <c r="C167" s="39" t="s">
        <v>305</v>
      </c>
      <c r="D167" s="47">
        <v>69</v>
      </c>
      <c r="E167" s="573"/>
      <c r="F167" s="573"/>
      <c r="G167" s="574"/>
    </row>
    <row r="168" ht="24.75" spans="1:7">
      <c r="A168" s="577" t="s">
        <v>312</v>
      </c>
      <c r="B168" s="45" t="s">
        <v>313</v>
      </c>
      <c r="C168" s="46" t="s">
        <v>305</v>
      </c>
      <c r="D168" s="72">
        <v>71</v>
      </c>
      <c r="E168" s="554"/>
      <c r="F168" s="554"/>
      <c r="G168" s="555"/>
    </row>
    <row r="169" customHeight="1" spans="1:7">
      <c r="A169" s="240">
        <v>11</v>
      </c>
      <c r="B169" s="302" t="s">
        <v>314</v>
      </c>
      <c r="C169" s="303"/>
      <c r="D169" s="304"/>
      <c r="E169" s="304"/>
      <c r="F169" s="304"/>
      <c r="G169" s="305"/>
    </row>
    <row r="170" ht="14.45" customHeight="1" spans="1:7">
      <c r="A170" s="306">
        <v>1110</v>
      </c>
      <c r="B170" s="486" t="s">
        <v>315</v>
      </c>
      <c r="C170" s="487" t="s">
        <v>17</v>
      </c>
      <c r="D170" s="56"/>
      <c r="E170" s="33">
        <v>514</v>
      </c>
      <c r="F170" s="33">
        <v>514</v>
      </c>
      <c r="G170" s="95">
        <v>616</v>
      </c>
    </row>
    <row r="171" ht="24" spans="1:7">
      <c r="A171" s="307">
        <v>1111</v>
      </c>
      <c r="B171" s="87" t="s">
        <v>316</v>
      </c>
      <c r="C171" s="88" t="s">
        <v>17</v>
      </c>
      <c r="D171" s="47">
        <v>179</v>
      </c>
      <c r="E171" s="58"/>
      <c r="F171" s="58"/>
      <c r="G171" s="59"/>
    </row>
    <row r="172" ht="24.75" spans="1:7">
      <c r="A172" s="308">
        <v>1112</v>
      </c>
      <c r="B172" s="90" t="s">
        <v>317</v>
      </c>
      <c r="C172" s="91" t="s">
        <v>17</v>
      </c>
      <c r="D172" s="72">
        <v>342</v>
      </c>
      <c r="E172" s="61"/>
      <c r="F172" s="61"/>
      <c r="G172" s="62"/>
    </row>
    <row r="173" spans="1:7">
      <c r="A173" s="309">
        <v>1120</v>
      </c>
      <c r="B173" s="84" t="s">
        <v>318</v>
      </c>
      <c r="C173" s="85" t="s">
        <v>17</v>
      </c>
      <c r="D173" s="56"/>
      <c r="E173" s="33">
        <v>514</v>
      </c>
      <c r="F173" s="33">
        <v>514</v>
      </c>
      <c r="G173" s="95">
        <v>616</v>
      </c>
    </row>
    <row r="174" ht="24" spans="1:7">
      <c r="A174" s="310">
        <v>1121</v>
      </c>
      <c r="B174" s="87" t="s">
        <v>319</v>
      </c>
      <c r="C174" s="88" t="s">
        <v>17</v>
      </c>
      <c r="D174" s="47">
        <v>264</v>
      </c>
      <c r="E174" s="58"/>
      <c r="F174" s="58"/>
      <c r="G174" s="59"/>
    </row>
    <row r="175" ht="24.75" spans="1:7">
      <c r="A175" s="308">
        <v>1122</v>
      </c>
      <c r="B175" s="90" t="s">
        <v>320</v>
      </c>
      <c r="C175" s="91" t="s">
        <v>17</v>
      </c>
      <c r="D175" s="72">
        <v>596</v>
      </c>
      <c r="E175" s="61"/>
      <c r="F175" s="61"/>
      <c r="G175" s="62"/>
    </row>
    <row r="176" spans="1:7">
      <c r="A176" s="306">
        <v>1130</v>
      </c>
      <c r="B176" s="486" t="s">
        <v>321</v>
      </c>
      <c r="C176" s="487" t="s">
        <v>17</v>
      </c>
      <c r="D176" s="56"/>
      <c r="E176" s="33">
        <v>514</v>
      </c>
      <c r="F176" s="33">
        <v>514</v>
      </c>
      <c r="G176" s="95">
        <v>616</v>
      </c>
    </row>
    <row r="177" ht="24" spans="1:7">
      <c r="A177" s="311">
        <v>1131</v>
      </c>
      <c r="B177" s="87" t="s">
        <v>322</v>
      </c>
      <c r="C177" s="88" t="s">
        <v>17</v>
      </c>
      <c r="D177" s="47">
        <v>415</v>
      </c>
      <c r="E177" s="58"/>
      <c r="F177" s="58"/>
      <c r="G177" s="59"/>
    </row>
    <row r="178" ht="24.75" spans="1:7">
      <c r="A178" s="308">
        <v>1132</v>
      </c>
      <c r="B178" s="90" t="s">
        <v>323</v>
      </c>
      <c r="C178" s="91" t="s">
        <v>17</v>
      </c>
      <c r="D178" s="72">
        <v>932</v>
      </c>
      <c r="E178" s="61"/>
      <c r="F178" s="61"/>
      <c r="G178" s="62"/>
    </row>
    <row r="179" spans="1:8">
      <c r="A179" s="306">
        <v>1140</v>
      </c>
      <c r="B179" s="486" t="s">
        <v>324</v>
      </c>
      <c r="C179" s="487" t="s">
        <v>17</v>
      </c>
      <c r="D179" s="56"/>
      <c r="E179" s="33">
        <v>514</v>
      </c>
      <c r="F179" s="33">
        <v>514</v>
      </c>
      <c r="G179" s="95">
        <v>616</v>
      </c>
      <c r="H179" s="96"/>
    </row>
    <row r="180" ht="24" spans="1:7">
      <c r="A180" s="307">
        <v>1141</v>
      </c>
      <c r="B180" s="87" t="s">
        <v>325</v>
      </c>
      <c r="C180" s="88" t="s">
        <v>17</v>
      </c>
      <c r="D180" s="47">
        <v>1095</v>
      </c>
      <c r="E180" s="58"/>
      <c r="F180" s="58"/>
      <c r="G180" s="59"/>
    </row>
    <row r="181" ht="24.75" spans="1:7">
      <c r="A181" s="308">
        <v>1142</v>
      </c>
      <c r="B181" s="90" t="s">
        <v>326</v>
      </c>
      <c r="C181" s="91" t="s">
        <v>17</v>
      </c>
      <c r="D181" s="72">
        <v>2470</v>
      </c>
      <c r="E181" s="61"/>
      <c r="F181" s="61"/>
      <c r="G181" s="62"/>
    </row>
    <row r="182" customHeight="1" spans="1:7">
      <c r="A182" s="312">
        <v>12</v>
      </c>
      <c r="B182" s="221" t="s">
        <v>327</v>
      </c>
      <c r="C182" s="313"/>
      <c r="D182" s="213"/>
      <c r="E182" s="213"/>
      <c r="F182" s="213"/>
      <c r="G182" s="214"/>
    </row>
    <row r="183" ht="24.6" customHeight="1" spans="1:7">
      <c r="A183" s="244">
        <v>1210</v>
      </c>
      <c r="B183" s="31" t="s">
        <v>328</v>
      </c>
      <c r="C183" s="32" t="s">
        <v>17</v>
      </c>
      <c r="D183" s="56"/>
      <c r="E183" s="33">
        <v>1664</v>
      </c>
      <c r="F183" s="33">
        <v>2434</v>
      </c>
      <c r="G183" s="95">
        <v>2809</v>
      </c>
    </row>
    <row r="184" ht="24" spans="1:7">
      <c r="A184" s="314">
        <v>1211</v>
      </c>
      <c r="B184" s="38" t="s">
        <v>329</v>
      </c>
      <c r="C184" s="39" t="s">
        <v>17</v>
      </c>
      <c r="D184" s="47">
        <v>179</v>
      </c>
      <c r="E184" s="58"/>
      <c r="F184" s="58"/>
      <c r="G184" s="59"/>
    </row>
    <row r="185" ht="24.75" spans="1:7">
      <c r="A185" s="283">
        <v>1212</v>
      </c>
      <c r="B185" s="45" t="s">
        <v>330</v>
      </c>
      <c r="C185" s="46" t="s">
        <v>17</v>
      </c>
      <c r="D185" s="72">
        <v>342</v>
      </c>
      <c r="E185" s="61"/>
      <c r="F185" s="61"/>
      <c r="G185" s="62"/>
    </row>
    <row r="186" ht="24" spans="1:7">
      <c r="A186" s="244">
        <v>1220</v>
      </c>
      <c r="B186" s="31" t="s">
        <v>331</v>
      </c>
      <c r="C186" s="32" t="s">
        <v>17</v>
      </c>
      <c r="D186" s="56"/>
      <c r="E186" s="33">
        <v>2516</v>
      </c>
      <c r="F186" s="33">
        <v>3692</v>
      </c>
      <c r="G186" s="95">
        <v>4250</v>
      </c>
    </row>
    <row r="187" ht="24" spans="1:7">
      <c r="A187" s="314">
        <v>1221</v>
      </c>
      <c r="B187" s="38" t="s">
        <v>332</v>
      </c>
      <c r="C187" s="39" t="s">
        <v>17</v>
      </c>
      <c r="D187" s="47">
        <v>264</v>
      </c>
      <c r="E187" s="58"/>
      <c r="F187" s="58"/>
      <c r="G187" s="59"/>
    </row>
    <row r="188" ht="24.75" spans="1:7">
      <c r="A188" s="283">
        <v>1222</v>
      </c>
      <c r="B188" s="45" t="s">
        <v>333</v>
      </c>
      <c r="C188" s="46" t="s">
        <v>17</v>
      </c>
      <c r="D188" s="72">
        <v>596</v>
      </c>
      <c r="E188" s="61"/>
      <c r="F188" s="61"/>
      <c r="G188" s="62"/>
    </row>
    <row r="189" ht="24" spans="1:7">
      <c r="A189" s="244">
        <v>1230</v>
      </c>
      <c r="B189" s="31" t="s">
        <v>334</v>
      </c>
      <c r="C189" s="32" t="s">
        <v>17</v>
      </c>
      <c r="D189" s="56"/>
      <c r="E189" s="33">
        <v>4323</v>
      </c>
      <c r="F189" s="33">
        <v>6344</v>
      </c>
      <c r="G189" s="95">
        <v>7319</v>
      </c>
    </row>
    <row r="190" ht="24" spans="1:7">
      <c r="A190" s="314">
        <v>1231</v>
      </c>
      <c r="B190" s="38" t="s">
        <v>335</v>
      </c>
      <c r="C190" s="39" t="s">
        <v>17</v>
      </c>
      <c r="D190" s="47">
        <v>415</v>
      </c>
      <c r="E190" s="58"/>
      <c r="F190" s="58"/>
      <c r="G190" s="59"/>
    </row>
    <row r="191" ht="24.75" spans="1:7">
      <c r="A191" s="283">
        <v>1232</v>
      </c>
      <c r="B191" s="45" t="s">
        <v>336</v>
      </c>
      <c r="C191" s="46" t="s">
        <v>17</v>
      </c>
      <c r="D191" s="72">
        <v>932</v>
      </c>
      <c r="E191" s="61"/>
      <c r="F191" s="61"/>
      <c r="G191" s="62"/>
    </row>
    <row r="192" ht="24" spans="1:7">
      <c r="A192" s="244">
        <v>1240</v>
      </c>
      <c r="B192" s="31" t="s">
        <v>337</v>
      </c>
      <c r="C192" s="32" t="s">
        <v>17</v>
      </c>
      <c r="D192" s="56"/>
      <c r="E192" s="33">
        <v>11085</v>
      </c>
      <c r="F192" s="33">
        <v>16260</v>
      </c>
      <c r="G192" s="95">
        <v>18737</v>
      </c>
    </row>
    <row r="193" ht="24" spans="1:7">
      <c r="A193" s="314">
        <v>1241</v>
      </c>
      <c r="B193" s="38" t="s">
        <v>338</v>
      </c>
      <c r="C193" s="39" t="s">
        <v>17</v>
      </c>
      <c r="D193" s="47">
        <v>1095</v>
      </c>
      <c r="E193" s="58"/>
      <c r="F193" s="58"/>
      <c r="G193" s="59"/>
    </row>
    <row r="194" ht="24.75" spans="1:7">
      <c r="A194" s="283">
        <v>1242</v>
      </c>
      <c r="B194" s="45" t="s">
        <v>339</v>
      </c>
      <c r="C194" s="46" t="s">
        <v>17</v>
      </c>
      <c r="D194" s="72">
        <v>2470</v>
      </c>
      <c r="E194" s="61"/>
      <c r="F194" s="61"/>
      <c r="G194" s="62"/>
    </row>
    <row r="195" ht="24" spans="1:7">
      <c r="A195" s="244">
        <v>1250</v>
      </c>
      <c r="B195" s="31" t="s">
        <v>340</v>
      </c>
      <c r="C195" s="32" t="s">
        <v>17</v>
      </c>
      <c r="D195" s="56"/>
      <c r="E195" s="33">
        <v>15519</v>
      </c>
      <c r="F195" s="33">
        <v>22763</v>
      </c>
      <c r="G195" s="95">
        <v>26231</v>
      </c>
    </row>
    <row r="196" ht="24" spans="1:7">
      <c r="A196" s="314">
        <v>1251</v>
      </c>
      <c r="B196" s="38" t="s">
        <v>341</v>
      </c>
      <c r="C196" s="39" t="s">
        <v>17</v>
      </c>
      <c r="D196" s="47">
        <v>1533</v>
      </c>
      <c r="E196" s="58"/>
      <c r="F196" s="58"/>
      <c r="G196" s="59"/>
    </row>
    <row r="197" ht="24.75" spans="1:7">
      <c r="A197" s="283">
        <v>1252</v>
      </c>
      <c r="B197" s="45" t="s">
        <v>342</v>
      </c>
      <c r="C197" s="46" t="s">
        <v>17</v>
      </c>
      <c r="D197" s="72">
        <v>3458</v>
      </c>
      <c r="E197" s="61"/>
      <c r="F197" s="61"/>
      <c r="G197" s="62"/>
    </row>
    <row r="198" ht="15.75" spans="1:7">
      <c r="A198" s="312">
        <v>13</v>
      </c>
      <c r="B198" s="315" t="s">
        <v>343</v>
      </c>
      <c r="C198" s="213"/>
      <c r="D198" s="213"/>
      <c r="E198" s="213"/>
      <c r="F198" s="213"/>
      <c r="G198" s="214"/>
    </row>
    <row r="199" ht="24" spans="1:7">
      <c r="A199" s="244">
        <v>1310</v>
      </c>
      <c r="B199" s="80" t="s">
        <v>344</v>
      </c>
      <c r="C199" s="81" t="s">
        <v>345</v>
      </c>
      <c r="D199" s="56"/>
      <c r="E199" s="33">
        <v>69</v>
      </c>
      <c r="F199" s="33">
        <v>69</v>
      </c>
      <c r="G199" s="95">
        <v>84</v>
      </c>
    </row>
    <row r="200" ht="24" spans="1:7">
      <c r="A200" s="310">
        <v>1313</v>
      </c>
      <c r="B200" s="87" t="s">
        <v>346</v>
      </c>
      <c r="C200" s="88" t="s">
        <v>345</v>
      </c>
      <c r="D200" s="47">
        <v>61</v>
      </c>
      <c r="E200" s="58"/>
      <c r="F200" s="58"/>
      <c r="G200" s="59"/>
    </row>
    <row r="201" ht="24.75" spans="1:7">
      <c r="A201" s="283">
        <v>1314</v>
      </c>
      <c r="B201" s="45" t="s">
        <v>347</v>
      </c>
      <c r="C201" s="46" t="s">
        <v>345</v>
      </c>
      <c r="D201" s="72">
        <v>61</v>
      </c>
      <c r="E201" s="61"/>
      <c r="F201" s="61"/>
      <c r="G201" s="62"/>
    </row>
    <row r="202" ht="24" spans="1:7">
      <c r="A202" s="284">
        <v>1320</v>
      </c>
      <c r="B202" s="80" t="s">
        <v>348</v>
      </c>
      <c r="C202" s="81" t="s">
        <v>345</v>
      </c>
      <c r="D202" s="209"/>
      <c r="E202" s="33">
        <v>54</v>
      </c>
      <c r="F202" s="33">
        <v>54</v>
      </c>
      <c r="G202" s="95">
        <v>60</v>
      </c>
    </row>
    <row r="203" ht="24.75" spans="1:7">
      <c r="A203" s="283">
        <v>1324</v>
      </c>
      <c r="B203" s="45" t="s">
        <v>349</v>
      </c>
      <c r="C203" s="46" t="s">
        <v>345</v>
      </c>
      <c r="D203" s="104">
        <v>43</v>
      </c>
      <c r="E203" s="573"/>
      <c r="F203" s="573"/>
      <c r="G203" s="555"/>
    </row>
    <row r="204" s="1" customFormat="1" ht="15.75" spans="1:7">
      <c r="A204" s="240">
        <v>14</v>
      </c>
      <c r="B204" s="221" t="s">
        <v>350</v>
      </c>
      <c r="C204" s="241"/>
      <c r="D204" s="241"/>
      <c r="E204" s="241"/>
      <c r="F204" s="241"/>
      <c r="G204" s="316"/>
    </row>
    <row r="205" ht="24" spans="1:7">
      <c r="A205" s="244">
        <v>1410</v>
      </c>
      <c r="B205" s="31" t="s">
        <v>351</v>
      </c>
      <c r="C205" s="32" t="s">
        <v>352</v>
      </c>
      <c r="D205" s="32"/>
      <c r="E205" s="33">
        <v>461</v>
      </c>
      <c r="F205" s="33">
        <v>461</v>
      </c>
      <c r="G205" s="95">
        <v>461</v>
      </c>
    </row>
    <row r="206" spans="1:7">
      <c r="A206" s="317">
        <v>1420</v>
      </c>
      <c r="B206" s="205" t="s">
        <v>353</v>
      </c>
      <c r="C206" s="208" t="s">
        <v>354</v>
      </c>
      <c r="D206" s="208"/>
      <c r="E206" s="47">
        <v>1258</v>
      </c>
      <c r="F206" s="47">
        <v>1258</v>
      </c>
      <c r="G206" s="578">
        <v>1258</v>
      </c>
    </row>
    <row r="207" ht="24" spans="1:7">
      <c r="A207" s="317">
        <v>1430</v>
      </c>
      <c r="B207" s="205" t="s">
        <v>355</v>
      </c>
      <c r="C207" s="208" t="s">
        <v>354</v>
      </c>
      <c r="D207" s="208"/>
      <c r="E207" s="47">
        <v>1701</v>
      </c>
      <c r="F207" s="47">
        <v>1701</v>
      </c>
      <c r="G207" s="578">
        <v>1701</v>
      </c>
    </row>
    <row r="208" spans="1:7">
      <c r="A208" s="317">
        <v>1440</v>
      </c>
      <c r="B208" s="205" t="s">
        <v>356</v>
      </c>
      <c r="C208" s="208" t="s">
        <v>354</v>
      </c>
      <c r="D208" s="208"/>
      <c r="E208" s="47">
        <v>2828</v>
      </c>
      <c r="F208" s="47">
        <v>2828</v>
      </c>
      <c r="G208" s="578">
        <v>2828</v>
      </c>
    </row>
    <row r="209" ht="24" spans="1:7">
      <c r="A209" s="317">
        <v>1450</v>
      </c>
      <c r="B209" s="205" t="s">
        <v>357</v>
      </c>
      <c r="C209" s="208" t="s">
        <v>358</v>
      </c>
      <c r="D209" s="209"/>
      <c r="E209" s="47">
        <v>610</v>
      </c>
      <c r="F209" s="47">
        <v>610</v>
      </c>
      <c r="G209" s="578">
        <v>610</v>
      </c>
    </row>
    <row r="210" ht="24" spans="1:7">
      <c r="A210" s="317">
        <v>1451</v>
      </c>
      <c r="B210" s="205" t="s">
        <v>359</v>
      </c>
      <c r="C210" s="208" t="s">
        <v>360</v>
      </c>
      <c r="D210" s="47">
        <v>819</v>
      </c>
      <c r="E210" s="573"/>
      <c r="F210" s="573"/>
      <c r="G210" s="574"/>
    </row>
    <row r="211" ht="24" spans="1:7">
      <c r="A211" s="317">
        <v>1452</v>
      </c>
      <c r="B211" s="205" t="s">
        <v>361</v>
      </c>
      <c r="C211" s="208" t="s">
        <v>360</v>
      </c>
      <c r="D211" s="47">
        <v>1100</v>
      </c>
      <c r="E211" s="573"/>
      <c r="F211" s="573"/>
      <c r="G211" s="574"/>
    </row>
    <row r="212" ht="24" spans="1:7">
      <c r="A212" s="317">
        <v>1453</v>
      </c>
      <c r="B212" s="205" t="s">
        <v>362</v>
      </c>
      <c r="C212" s="208" t="s">
        <v>360</v>
      </c>
      <c r="D212" s="47">
        <v>465</v>
      </c>
      <c r="E212" s="573"/>
      <c r="F212" s="573"/>
      <c r="G212" s="574"/>
    </row>
    <row r="213" ht="24" spans="1:7">
      <c r="A213" s="317">
        <v>1454</v>
      </c>
      <c r="B213" s="205" t="s">
        <v>363</v>
      </c>
      <c r="C213" s="208" t="s">
        <v>360</v>
      </c>
      <c r="D213" s="579" t="s">
        <v>364</v>
      </c>
      <c r="E213" s="323"/>
      <c r="F213" s="323"/>
      <c r="G213" s="225"/>
    </row>
    <row r="214" ht="24" spans="1:7">
      <c r="A214" s="317">
        <v>1455</v>
      </c>
      <c r="B214" s="205" t="s">
        <v>365</v>
      </c>
      <c r="C214" s="208" t="s">
        <v>360</v>
      </c>
      <c r="D214" s="47">
        <v>192</v>
      </c>
      <c r="E214" s="323"/>
      <c r="F214" s="323"/>
      <c r="G214" s="225"/>
    </row>
    <row r="215" ht="24" spans="1:7">
      <c r="A215" s="317">
        <v>1456</v>
      </c>
      <c r="B215" s="205" t="s">
        <v>366</v>
      </c>
      <c r="C215" s="208" t="s">
        <v>360</v>
      </c>
      <c r="D215" s="47">
        <v>294</v>
      </c>
      <c r="E215" s="323"/>
      <c r="F215" s="323"/>
      <c r="G215" s="225"/>
    </row>
    <row r="216" ht="24.75" spans="1:7">
      <c r="A216" s="580">
        <v>1457</v>
      </c>
      <c r="B216" s="581" t="s">
        <v>367</v>
      </c>
      <c r="C216" s="582" t="s">
        <v>360</v>
      </c>
      <c r="D216" s="72">
        <v>514</v>
      </c>
      <c r="E216" s="367"/>
      <c r="F216" s="367"/>
      <c r="G216" s="237"/>
    </row>
    <row r="217" spans="1:7">
      <c r="A217" s="284">
        <v>1460</v>
      </c>
      <c r="B217" s="80" t="s">
        <v>368</v>
      </c>
      <c r="C217" s="81" t="s">
        <v>36</v>
      </c>
      <c r="D217" s="85"/>
      <c r="E217" s="33">
        <v>1346</v>
      </c>
      <c r="F217" s="33">
        <v>1346</v>
      </c>
      <c r="G217" s="95">
        <v>1346</v>
      </c>
    </row>
    <row r="218" ht="24" spans="1:7">
      <c r="A218" s="317">
        <v>1461</v>
      </c>
      <c r="B218" s="205" t="s">
        <v>369</v>
      </c>
      <c r="C218" s="208" t="s">
        <v>36</v>
      </c>
      <c r="D218" s="47">
        <v>2021</v>
      </c>
      <c r="E218" s="573"/>
      <c r="F218" s="573"/>
      <c r="G218" s="574"/>
    </row>
    <row r="219" ht="24" spans="1:7">
      <c r="A219" s="317">
        <v>1462</v>
      </c>
      <c r="B219" s="205" t="s">
        <v>370</v>
      </c>
      <c r="C219" s="208" t="s">
        <v>36</v>
      </c>
      <c r="D219" s="47">
        <v>3027</v>
      </c>
      <c r="E219" s="573"/>
      <c r="F219" s="573"/>
      <c r="G219" s="574"/>
    </row>
    <row r="220" spans="1:7">
      <c r="A220" s="317">
        <v>1463</v>
      </c>
      <c r="B220" s="205" t="s">
        <v>371</v>
      </c>
      <c r="C220" s="208" t="s">
        <v>36</v>
      </c>
      <c r="D220" s="47">
        <v>1346</v>
      </c>
      <c r="E220" s="573"/>
      <c r="F220" s="573"/>
      <c r="G220" s="574"/>
    </row>
    <row r="221" ht="24" spans="1:7">
      <c r="A221" s="317">
        <v>1464</v>
      </c>
      <c r="B221" s="205" t="s">
        <v>372</v>
      </c>
      <c r="C221" s="208" t="s">
        <v>36</v>
      </c>
      <c r="D221" s="579" t="s">
        <v>364</v>
      </c>
      <c r="E221" s="323"/>
      <c r="F221" s="323"/>
      <c r="G221" s="324"/>
    </row>
    <row r="222" ht="24" spans="1:7">
      <c r="A222" s="317">
        <v>1465</v>
      </c>
      <c r="B222" s="205" t="s">
        <v>373</v>
      </c>
      <c r="C222" s="208" t="s">
        <v>36</v>
      </c>
      <c r="D222" s="47">
        <v>206</v>
      </c>
      <c r="E222" s="573"/>
      <c r="F222" s="573"/>
      <c r="G222" s="574"/>
    </row>
    <row r="223" ht="24" spans="1:7">
      <c r="A223" s="317">
        <v>1466</v>
      </c>
      <c r="B223" s="205" t="s">
        <v>374</v>
      </c>
      <c r="C223" s="208" t="s">
        <v>36</v>
      </c>
      <c r="D223" s="47">
        <v>247</v>
      </c>
      <c r="E223" s="573"/>
      <c r="F223" s="573"/>
      <c r="G223" s="574"/>
    </row>
    <row r="224" ht="24" spans="1:7">
      <c r="A224" s="317">
        <v>1467</v>
      </c>
      <c r="B224" s="205" t="s">
        <v>375</v>
      </c>
      <c r="C224" s="208" t="s">
        <v>36</v>
      </c>
      <c r="D224" s="47">
        <v>561</v>
      </c>
      <c r="E224" s="573"/>
      <c r="F224" s="573"/>
      <c r="G224" s="574"/>
    </row>
    <row r="225" ht="24" spans="1:7">
      <c r="A225" s="317">
        <v>1470</v>
      </c>
      <c r="B225" s="205" t="s">
        <v>376</v>
      </c>
      <c r="C225" s="208" t="s">
        <v>377</v>
      </c>
      <c r="D225" s="345"/>
      <c r="E225" s="47">
        <v>12395</v>
      </c>
      <c r="F225" s="47">
        <v>12395</v>
      </c>
      <c r="G225" s="583">
        <v>12395</v>
      </c>
    </row>
    <row r="226" ht="24" spans="1:7">
      <c r="A226" s="317">
        <v>1480</v>
      </c>
      <c r="B226" s="205" t="s">
        <v>378</v>
      </c>
      <c r="C226" s="208" t="s">
        <v>377</v>
      </c>
      <c r="D226" s="345"/>
      <c r="E226" s="47">
        <v>13614</v>
      </c>
      <c r="F226" s="47">
        <v>13614</v>
      </c>
      <c r="G226" s="578">
        <v>13614</v>
      </c>
    </row>
    <row r="227" ht="24.75" spans="1:7">
      <c r="A227" s="284">
        <v>1490</v>
      </c>
      <c r="B227" s="80" t="s">
        <v>357</v>
      </c>
      <c r="C227" s="81" t="s">
        <v>379</v>
      </c>
      <c r="D227" s="227"/>
      <c r="E227" s="47">
        <v>282</v>
      </c>
      <c r="F227" s="47">
        <v>282</v>
      </c>
      <c r="G227" s="584">
        <v>282</v>
      </c>
    </row>
    <row r="228" ht="15.75" spans="1:7">
      <c r="A228" s="312">
        <v>15</v>
      </c>
      <c r="B228" s="92" t="s">
        <v>380</v>
      </c>
      <c r="C228" s="26"/>
      <c r="D228" s="26"/>
      <c r="E228" s="26"/>
      <c r="F228" s="26"/>
      <c r="G228" s="94"/>
    </row>
    <row r="229" customHeight="1" spans="1:7">
      <c r="A229" s="349">
        <v>1510</v>
      </c>
      <c r="B229" s="350" t="s">
        <v>381</v>
      </c>
      <c r="C229" s="351" t="s">
        <v>221</v>
      </c>
      <c r="D229" s="110" t="s">
        <v>222</v>
      </c>
      <c r="E229" s="352"/>
      <c r="F229" s="352"/>
      <c r="G229" s="353"/>
    </row>
    <row r="230" spans="1:7">
      <c r="A230" s="314">
        <v>1520</v>
      </c>
      <c r="B230" s="38" t="s">
        <v>382</v>
      </c>
      <c r="C230" s="39" t="s">
        <v>221</v>
      </c>
      <c r="D230" s="88" t="s">
        <v>222</v>
      </c>
      <c r="E230" s="227"/>
      <c r="F230" s="227"/>
      <c r="G230" s="225"/>
    </row>
    <row r="231" spans="1:7">
      <c r="A231" s="285">
        <v>1530</v>
      </c>
      <c r="B231" s="354" t="s">
        <v>383</v>
      </c>
      <c r="C231" s="355" t="s">
        <v>221</v>
      </c>
      <c r="D231" s="356" t="s">
        <v>222</v>
      </c>
      <c r="E231" s="357"/>
      <c r="F231" s="357"/>
      <c r="G231" s="358"/>
    </row>
    <row r="232" ht="24" spans="1:7">
      <c r="A232" s="387">
        <v>1540</v>
      </c>
      <c r="B232" s="87" t="s">
        <v>384</v>
      </c>
      <c r="C232" s="88" t="s">
        <v>221</v>
      </c>
      <c r="D232" s="535" t="s">
        <v>222</v>
      </c>
      <c r="E232" s="536"/>
      <c r="F232" s="536"/>
      <c r="G232" s="225"/>
    </row>
    <row r="233" ht="15.75" spans="1:7">
      <c r="A233" s="389">
        <v>1550</v>
      </c>
      <c r="B233" s="537" t="s">
        <v>385</v>
      </c>
      <c r="C233" s="538" t="s">
        <v>221</v>
      </c>
      <c r="D233" s="539" t="s">
        <v>222</v>
      </c>
      <c r="E233" s="47"/>
      <c r="F233" s="47"/>
      <c r="G233" s="584"/>
    </row>
    <row r="234" ht="15.75" spans="1:7">
      <c r="A234" s="312">
        <v>16</v>
      </c>
      <c r="B234" s="221" t="s">
        <v>386</v>
      </c>
      <c r="C234" s="125"/>
      <c r="D234" s="125"/>
      <c r="E234" s="125"/>
      <c r="F234" s="125"/>
      <c r="G234" s="160"/>
    </row>
    <row r="235" spans="1:7">
      <c r="A235" s="244">
        <v>1610</v>
      </c>
      <c r="B235" s="31" t="s">
        <v>387</v>
      </c>
      <c r="C235" s="32" t="s">
        <v>17</v>
      </c>
      <c r="D235" s="56"/>
      <c r="E235" s="33">
        <v>3499</v>
      </c>
      <c r="F235" s="33">
        <v>3499</v>
      </c>
      <c r="G235" s="95">
        <v>3995</v>
      </c>
    </row>
    <row r="236" ht="24" spans="1:7">
      <c r="A236" s="245">
        <v>1611</v>
      </c>
      <c r="B236" s="38" t="s">
        <v>388</v>
      </c>
      <c r="C236" s="39" t="s">
        <v>17</v>
      </c>
      <c r="D236" s="47">
        <v>2017</v>
      </c>
      <c r="E236" s="58"/>
      <c r="F236" s="58"/>
      <c r="G236" s="59"/>
    </row>
    <row r="237" ht="24.75" spans="1:7">
      <c r="A237" s="283">
        <v>1612</v>
      </c>
      <c r="B237" s="45" t="s">
        <v>389</v>
      </c>
      <c r="C237" s="46" t="s">
        <v>17</v>
      </c>
      <c r="D237" s="72">
        <v>3021</v>
      </c>
      <c r="E237" s="61"/>
      <c r="F237" s="61"/>
      <c r="G237" s="62"/>
    </row>
    <row r="238" spans="1:7">
      <c r="A238" s="306">
        <v>1620</v>
      </c>
      <c r="B238" s="486" t="s">
        <v>390</v>
      </c>
      <c r="C238" s="32" t="s">
        <v>17</v>
      </c>
      <c r="D238" s="56"/>
      <c r="E238" s="33">
        <v>7866</v>
      </c>
      <c r="F238" s="33">
        <v>7866</v>
      </c>
      <c r="G238" s="95">
        <v>8990</v>
      </c>
    </row>
    <row r="239" ht="24" spans="1:7">
      <c r="A239" s="285">
        <v>1621</v>
      </c>
      <c r="B239" s="38" t="s">
        <v>391</v>
      </c>
      <c r="C239" s="39" t="s">
        <v>17</v>
      </c>
      <c r="D239" s="47">
        <v>2389</v>
      </c>
      <c r="E239" s="58"/>
      <c r="F239" s="58"/>
      <c r="G239" s="59"/>
    </row>
    <row r="240" ht="24.75" spans="1:7">
      <c r="A240" s="283">
        <v>1622</v>
      </c>
      <c r="B240" s="45" t="s">
        <v>392</v>
      </c>
      <c r="C240" s="46" t="s">
        <v>17</v>
      </c>
      <c r="D240" s="72">
        <v>3585</v>
      </c>
      <c r="E240" s="61"/>
      <c r="F240" s="61"/>
      <c r="G240" s="62"/>
    </row>
    <row r="241" ht="24" spans="1:7">
      <c r="A241" s="284">
        <v>1630</v>
      </c>
      <c r="B241" s="80" t="s">
        <v>393</v>
      </c>
      <c r="C241" s="81" t="s">
        <v>17</v>
      </c>
      <c r="D241" s="56"/>
      <c r="E241" s="33">
        <v>12704</v>
      </c>
      <c r="F241" s="33">
        <v>12704</v>
      </c>
      <c r="G241" s="95">
        <v>14521</v>
      </c>
    </row>
    <row r="242" ht="24" spans="1:7">
      <c r="A242" s="245">
        <v>1631</v>
      </c>
      <c r="B242" s="38" t="s">
        <v>394</v>
      </c>
      <c r="C242" s="39" t="s">
        <v>17</v>
      </c>
      <c r="D242" s="47">
        <v>4039</v>
      </c>
      <c r="E242" s="58"/>
      <c r="F242" s="58"/>
      <c r="G242" s="59"/>
    </row>
    <row r="243" ht="24.75" spans="1:7">
      <c r="A243" s="283">
        <v>1632</v>
      </c>
      <c r="B243" s="45" t="s">
        <v>395</v>
      </c>
      <c r="C243" s="46" t="s">
        <v>17</v>
      </c>
      <c r="D243" s="72">
        <v>6059</v>
      </c>
      <c r="E243" s="61"/>
      <c r="F243" s="61"/>
      <c r="G243" s="62"/>
    </row>
    <row r="244" spans="1:7">
      <c r="A244" s="309">
        <v>1640</v>
      </c>
      <c r="B244" s="84" t="s">
        <v>396</v>
      </c>
      <c r="C244" s="81" t="s">
        <v>17</v>
      </c>
      <c r="D244" s="56"/>
      <c r="E244" s="33">
        <v>21460</v>
      </c>
      <c r="F244" s="33">
        <v>21460</v>
      </c>
      <c r="G244" s="95">
        <v>24524</v>
      </c>
    </row>
    <row r="245" ht="24" spans="1:7">
      <c r="A245" s="245">
        <v>1641</v>
      </c>
      <c r="B245" s="38" t="s">
        <v>397</v>
      </c>
      <c r="C245" s="39" t="s">
        <v>17</v>
      </c>
      <c r="D245" s="47">
        <v>4531</v>
      </c>
      <c r="E245" s="58"/>
      <c r="F245" s="58"/>
      <c r="G245" s="59"/>
    </row>
    <row r="246" ht="24.75" spans="1:7">
      <c r="A246" s="362">
        <v>1642</v>
      </c>
      <c r="B246" s="45" t="s">
        <v>398</v>
      </c>
      <c r="C246" s="46" t="s">
        <v>17</v>
      </c>
      <c r="D246" s="72">
        <v>6669</v>
      </c>
      <c r="E246" s="61"/>
      <c r="F246" s="61"/>
      <c r="G246" s="62"/>
    </row>
    <row r="247" s="1" customFormat="1" ht="15.75" spans="1:7">
      <c r="A247" s="363">
        <v>17</v>
      </c>
      <c r="B247" s="315" t="s">
        <v>399</v>
      </c>
      <c r="C247" s="241"/>
      <c r="D247" s="241"/>
      <c r="E247" s="241"/>
      <c r="F247" s="241"/>
      <c r="G247" s="316"/>
    </row>
    <row r="248" ht="24" spans="1:7">
      <c r="A248" s="364">
        <v>1700</v>
      </c>
      <c r="B248" s="365" t="s">
        <v>400</v>
      </c>
      <c r="C248" s="366" t="s">
        <v>401</v>
      </c>
      <c r="D248" s="81"/>
      <c r="E248" s="33">
        <v>43</v>
      </c>
      <c r="F248" s="33">
        <v>43</v>
      </c>
      <c r="G248" s="95">
        <v>43</v>
      </c>
    </row>
    <row r="249" ht="15.75" spans="1:7">
      <c r="A249" s="308">
        <v>1710</v>
      </c>
      <c r="B249" s="90" t="s">
        <v>402</v>
      </c>
      <c r="C249" s="91" t="s">
        <v>222</v>
      </c>
      <c r="D249" s="367"/>
      <c r="E249" s="367"/>
      <c r="F249" s="367"/>
      <c r="G249" s="237"/>
    </row>
    <row r="250" spans="1:7">
      <c r="A250" s="368">
        <v>18</v>
      </c>
      <c r="B250" s="25" t="s">
        <v>403</v>
      </c>
      <c r="C250" s="26"/>
      <c r="D250" s="26"/>
      <c r="E250" s="26"/>
      <c r="F250" s="26"/>
      <c r="G250" s="94"/>
    </row>
    <row r="251" ht="24.75" spans="1:7">
      <c r="A251" s="308">
        <v>1800</v>
      </c>
      <c r="B251" s="90" t="s">
        <v>404</v>
      </c>
      <c r="C251" s="91" t="s">
        <v>221</v>
      </c>
      <c r="D251" s="91" t="s">
        <v>222</v>
      </c>
      <c r="E251" s="367"/>
      <c r="F251" s="367"/>
      <c r="G251" s="237"/>
    </row>
    <row r="252" ht="15.75" spans="1:7">
      <c r="A252" s="363">
        <v>19</v>
      </c>
      <c r="B252" s="25" t="s">
        <v>405</v>
      </c>
      <c r="C252" s="26"/>
      <c r="D252" s="26"/>
      <c r="E252" s="26"/>
      <c r="F252" s="26"/>
      <c r="G252" s="94"/>
    </row>
    <row r="253" customHeight="1" spans="1:7">
      <c r="A253" s="369">
        <v>1900</v>
      </c>
      <c r="B253" s="370" t="s">
        <v>406</v>
      </c>
      <c r="C253" s="371" t="s">
        <v>221</v>
      </c>
      <c r="D253" s="372"/>
      <c r="E253" s="372"/>
      <c r="F253" s="372"/>
      <c r="G253" s="353"/>
    </row>
    <row r="254" spans="1:7">
      <c r="A254" s="309">
        <v>1910</v>
      </c>
      <c r="B254" s="84" t="s">
        <v>407</v>
      </c>
      <c r="C254" s="81" t="s">
        <v>17</v>
      </c>
      <c r="D254" s="56"/>
      <c r="E254" s="33">
        <v>786</v>
      </c>
      <c r="F254" s="33">
        <v>786</v>
      </c>
      <c r="G254" s="95">
        <v>786</v>
      </c>
    </row>
    <row r="255" ht="24.75" spans="1:7">
      <c r="A255" s="308">
        <v>1912</v>
      </c>
      <c r="B255" s="90" t="s">
        <v>408</v>
      </c>
      <c r="C255" s="46" t="s">
        <v>17</v>
      </c>
      <c r="D255" s="72">
        <v>389</v>
      </c>
      <c r="E255" s="573"/>
      <c r="F255" s="573"/>
      <c r="G255" s="574"/>
    </row>
    <row r="256" spans="1:7">
      <c r="A256" s="309">
        <v>1920</v>
      </c>
      <c r="B256" s="84" t="s">
        <v>409</v>
      </c>
      <c r="C256" s="81" t="s">
        <v>17</v>
      </c>
      <c r="D256" s="56"/>
      <c r="E256" s="33">
        <v>786</v>
      </c>
      <c r="F256" s="33">
        <v>786</v>
      </c>
      <c r="G256" s="95">
        <v>786</v>
      </c>
    </row>
    <row r="257" ht="24.75" spans="1:7">
      <c r="A257" s="308">
        <v>1922</v>
      </c>
      <c r="B257" s="90" t="s">
        <v>410</v>
      </c>
      <c r="C257" s="46" t="s">
        <v>17</v>
      </c>
      <c r="D257" s="72">
        <v>1175</v>
      </c>
      <c r="E257" s="573"/>
      <c r="F257" s="573"/>
      <c r="G257" s="574"/>
    </row>
    <row r="258" spans="1:7">
      <c r="A258" s="309">
        <v>1930</v>
      </c>
      <c r="B258" s="84" t="s">
        <v>411</v>
      </c>
      <c r="C258" s="81" t="s">
        <v>17</v>
      </c>
      <c r="D258" s="56"/>
      <c r="E258" s="33">
        <v>786</v>
      </c>
      <c r="F258" s="33">
        <v>786</v>
      </c>
      <c r="G258" s="95">
        <v>786</v>
      </c>
    </row>
    <row r="259" ht="24.75" spans="1:7">
      <c r="A259" s="308">
        <v>1932</v>
      </c>
      <c r="B259" s="90" t="s">
        <v>412</v>
      </c>
      <c r="C259" s="46" t="s">
        <v>17</v>
      </c>
      <c r="D259" s="72">
        <v>2348</v>
      </c>
      <c r="E259" s="573"/>
      <c r="F259" s="573"/>
      <c r="G259" s="574"/>
    </row>
    <row r="260" spans="1:7">
      <c r="A260" s="309">
        <v>1940</v>
      </c>
      <c r="B260" s="84" t="s">
        <v>413</v>
      </c>
      <c r="C260" s="81" t="s">
        <v>17</v>
      </c>
      <c r="D260" s="56"/>
      <c r="E260" s="33">
        <v>786</v>
      </c>
      <c r="F260" s="33">
        <v>786</v>
      </c>
      <c r="G260" s="95">
        <v>786</v>
      </c>
    </row>
    <row r="261" ht="24.75" spans="1:7">
      <c r="A261" s="308">
        <v>1942</v>
      </c>
      <c r="B261" s="90" t="s">
        <v>414</v>
      </c>
      <c r="C261" s="46" t="s">
        <v>17</v>
      </c>
      <c r="D261" s="72">
        <v>3524</v>
      </c>
      <c r="E261" s="573"/>
      <c r="F261" s="573"/>
      <c r="G261" s="574"/>
    </row>
    <row r="262" ht="24" spans="1:7">
      <c r="A262" s="373">
        <v>1950</v>
      </c>
      <c r="B262" s="374" t="s">
        <v>415</v>
      </c>
      <c r="C262" s="375" t="s">
        <v>17</v>
      </c>
      <c r="D262" s="56"/>
      <c r="E262" s="33">
        <v>8382</v>
      </c>
      <c r="F262" s="33">
        <v>8382</v>
      </c>
      <c r="G262" s="95">
        <v>8382</v>
      </c>
    </row>
    <row r="263" ht="24.75" spans="1:7">
      <c r="A263" s="376">
        <v>1952</v>
      </c>
      <c r="B263" s="377" t="s">
        <v>416</v>
      </c>
      <c r="C263" s="71" t="s">
        <v>17</v>
      </c>
      <c r="D263" s="72">
        <v>4576</v>
      </c>
      <c r="E263" s="573"/>
      <c r="F263" s="573"/>
      <c r="G263" s="574"/>
    </row>
    <row r="264" ht="15.75" spans="1:7">
      <c r="A264" s="378">
        <v>20</v>
      </c>
      <c r="B264" s="315" t="s">
        <v>417</v>
      </c>
      <c r="C264" s="213"/>
      <c r="D264" s="213"/>
      <c r="E264" s="213"/>
      <c r="F264" s="213"/>
      <c r="G264" s="214"/>
    </row>
    <row r="265" ht="24.6" customHeight="1" spans="1:7">
      <c r="A265" s="306">
        <v>2010</v>
      </c>
      <c r="B265" s="84" t="s">
        <v>418</v>
      </c>
      <c r="C265" s="85" t="s">
        <v>17</v>
      </c>
      <c r="D265" s="56"/>
      <c r="E265" s="33">
        <v>164</v>
      </c>
      <c r="F265" s="33">
        <v>164</v>
      </c>
      <c r="G265" s="95">
        <v>202</v>
      </c>
    </row>
    <row r="266" ht="24" spans="1:7">
      <c r="A266" s="310">
        <v>2011</v>
      </c>
      <c r="B266" s="87" t="s">
        <v>419</v>
      </c>
      <c r="C266" s="88" t="s">
        <v>17</v>
      </c>
      <c r="D266" s="40">
        <v>60</v>
      </c>
      <c r="E266" s="585"/>
      <c r="F266" s="475"/>
      <c r="G266" s="586"/>
    </row>
    <row r="267" ht="24" spans="1:7">
      <c r="A267" s="310">
        <v>2012</v>
      </c>
      <c r="B267" s="87" t="s">
        <v>420</v>
      </c>
      <c r="C267" s="88" t="s">
        <v>17</v>
      </c>
      <c r="D267" s="47">
        <v>119</v>
      </c>
      <c r="E267" s="587"/>
      <c r="F267" s="573"/>
      <c r="G267" s="574"/>
    </row>
    <row r="268" ht="24" spans="1:7">
      <c r="A268" s="310">
        <v>2013</v>
      </c>
      <c r="B268" s="87" t="s">
        <v>421</v>
      </c>
      <c r="C268" s="88" t="s">
        <v>17</v>
      </c>
      <c r="D268" s="47">
        <v>36</v>
      </c>
      <c r="E268" s="587"/>
      <c r="F268" s="573"/>
      <c r="G268" s="574"/>
    </row>
    <row r="269" ht="24.75" spans="1:7">
      <c r="A269" s="308">
        <v>2014</v>
      </c>
      <c r="B269" s="90" t="s">
        <v>422</v>
      </c>
      <c r="C269" s="91" t="s">
        <v>17</v>
      </c>
      <c r="D269" s="72">
        <v>36</v>
      </c>
      <c r="E269" s="588"/>
      <c r="F269" s="554"/>
      <c r="G269" s="555"/>
    </row>
    <row r="270" ht="24" spans="1:7">
      <c r="A270" s="309">
        <v>2020</v>
      </c>
      <c r="B270" s="84" t="s">
        <v>423</v>
      </c>
      <c r="C270" s="85" t="s">
        <v>17</v>
      </c>
      <c r="D270" s="56"/>
      <c r="E270" s="589">
        <v>164</v>
      </c>
      <c r="F270" s="33">
        <v>164</v>
      </c>
      <c r="G270" s="95">
        <v>202</v>
      </c>
    </row>
    <row r="271" ht="24" spans="1:7">
      <c r="A271" s="310">
        <v>2021</v>
      </c>
      <c r="B271" s="87" t="s">
        <v>424</v>
      </c>
      <c r="C271" s="88" t="s">
        <v>17</v>
      </c>
      <c r="D271" s="47">
        <v>85</v>
      </c>
      <c r="E271" s="585"/>
      <c r="F271" s="475"/>
      <c r="G271" s="586"/>
    </row>
    <row r="272" ht="24" spans="1:7">
      <c r="A272" s="310">
        <v>2022</v>
      </c>
      <c r="B272" s="87" t="s">
        <v>425</v>
      </c>
      <c r="C272" s="88" t="s">
        <v>17</v>
      </c>
      <c r="D272" s="47">
        <v>130</v>
      </c>
      <c r="E272" s="587"/>
      <c r="F272" s="573"/>
      <c r="G272" s="574"/>
    </row>
    <row r="273" ht="24" spans="1:7">
      <c r="A273" s="310">
        <v>2023</v>
      </c>
      <c r="B273" s="87" t="s">
        <v>426</v>
      </c>
      <c r="C273" s="88" t="s">
        <v>17</v>
      </c>
      <c r="D273" s="47">
        <v>48</v>
      </c>
      <c r="E273" s="587"/>
      <c r="F273" s="573"/>
      <c r="G273" s="574"/>
    </row>
    <row r="274" ht="24.75" spans="1:7">
      <c r="A274" s="308">
        <v>2024</v>
      </c>
      <c r="B274" s="90" t="s">
        <v>427</v>
      </c>
      <c r="C274" s="91" t="s">
        <v>17</v>
      </c>
      <c r="D274" s="72">
        <v>48</v>
      </c>
      <c r="E274" s="588"/>
      <c r="F274" s="554"/>
      <c r="G274" s="555"/>
    </row>
    <row r="275" ht="15.75" spans="1:7">
      <c r="A275" s="378">
        <v>21</v>
      </c>
      <c r="B275" s="25" t="s">
        <v>428</v>
      </c>
      <c r="C275" s="26"/>
      <c r="D275" s="26"/>
      <c r="E275" s="26"/>
      <c r="F275" s="26"/>
      <c r="G275" s="94"/>
    </row>
    <row r="276" ht="15.75" spans="1:7">
      <c r="A276" s="369">
        <v>2100</v>
      </c>
      <c r="B276" s="370" t="s">
        <v>428</v>
      </c>
      <c r="C276" s="371" t="s">
        <v>429</v>
      </c>
      <c r="D276" s="371" t="s">
        <v>222</v>
      </c>
      <c r="E276" s="379"/>
      <c r="F276" s="379"/>
      <c r="G276" s="380"/>
    </row>
    <row r="277" ht="15.75" spans="1:7">
      <c r="A277" s="381">
        <v>22</v>
      </c>
      <c r="B277" s="221" t="s">
        <v>430</v>
      </c>
      <c r="C277" s="213"/>
      <c r="D277" s="213"/>
      <c r="E277" s="213"/>
      <c r="F277" s="213"/>
      <c r="G277" s="214"/>
    </row>
    <row r="278" ht="24.6" customHeight="1" spans="1:7">
      <c r="A278" s="382">
        <v>2200</v>
      </c>
      <c r="B278" s="383" t="s">
        <v>431</v>
      </c>
      <c r="C278" s="371" t="s">
        <v>62</v>
      </c>
      <c r="D278" s="384"/>
      <c r="E278" s="589">
        <v>572</v>
      </c>
      <c r="F278" s="33">
        <v>572</v>
      </c>
      <c r="G278" s="95">
        <v>572</v>
      </c>
    </row>
    <row r="279" ht="24" spans="1:7">
      <c r="A279" s="385">
        <v>2210</v>
      </c>
      <c r="B279" s="386" t="s">
        <v>432</v>
      </c>
      <c r="C279" s="366" t="s">
        <v>62</v>
      </c>
      <c r="D279" s="56"/>
      <c r="E279" s="589">
        <v>1725</v>
      </c>
      <c r="F279" s="33">
        <v>1725</v>
      </c>
      <c r="G279" s="95">
        <v>1725</v>
      </c>
    </row>
    <row r="280" ht="24" spans="1:7">
      <c r="A280" s="387">
        <v>2211</v>
      </c>
      <c r="B280" s="226" t="s">
        <v>433</v>
      </c>
      <c r="C280" s="88" t="s">
        <v>62</v>
      </c>
      <c r="D280" s="47">
        <v>729</v>
      </c>
      <c r="E280" s="573"/>
      <c r="F280" s="573"/>
      <c r="G280" s="574"/>
    </row>
    <row r="281" ht="24.75" spans="1:7">
      <c r="A281" s="359">
        <v>2212</v>
      </c>
      <c r="B281" s="388" t="s">
        <v>434</v>
      </c>
      <c r="C281" s="91" t="s">
        <v>62</v>
      </c>
      <c r="D281" s="72">
        <v>729</v>
      </c>
      <c r="E281" s="573"/>
      <c r="F281" s="573"/>
      <c r="G281" s="574"/>
    </row>
    <row r="282" ht="24" spans="1:7">
      <c r="A282" s="385">
        <v>2220</v>
      </c>
      <c r="B282" s="386" t="s">
        <v>435</v>
      </c>
      <c r="C282" s="366" t="s">
        <v>62</v>
      </c>
      <c r="D282" s="56"/>
      <c r="E282" s="589">
        <v>1736</v>
      </c>
      <c r="F282" s="33">
        <v>1736</v>
      </c>
      <c r="G282" s="95">
        <v>1736</v>
      </c>
    </row>
    <row r="283" ht="24" spans="1:7">
      <c r="A283" s="389">
        <v>2221</v>
      </c>
      <c r="B283" s="226" t="s">
        <v>436</v>
      </c>
      <c r="C283" s="88" t="s">
        <v>62</v>
      </c>
      <c r="D283" s="47">
        <v>1063</v>
      </c>
      <c r="E283" s="573"/>
      <c r="F283" s="573"/>
      <c r="G283" s="574"/>
    </row>
    <row r="284" ht="36.75" spans="1:7">
      <c r="A284" s="359">
        <v>2222</v>
      </c>
      <c r="B284" s="226" t="s">
        <v>437</v>
      </c>
      <c r="C284" s="88" t="s">
        <v>62</v>
      </c>
      <c r="D284" s="72">
        <v>1063</v>
      </c>
      <c r="E284" s="573"/>
      <c r="F284" s="573"/>
      <c r="G284" s="574"/>
    </row>
    <row r="285" ht="15.75" spans="1:7">
      <c r="A285" s="363">
        <v>23</v>
      </c>
      <c r="B285" s="221" t="s">
        <v>438</v>
      </c>
      <c r="C285" s="313"/>
      <c r="D285" s="313"/>
      <c r="E285" s="313"/>
      <c r="F285" s="313"/>
      <c r="G285" s="390"/>
    </row>
    <row r="286" ht="24.75" spans="1:7">
      <c r="A286" s="369">
        <v>2300</v>
      </c>
      <c r="B286" s="383" t="s">
        <v>439</v>
      </c>
      <c r="C286" s="371" t="s">
        <v>221</v>
      </c>
      <c r="D286" s="371" t="s">
        <v>222</v>
      </c>
      <c r="E286" s="391"/>
      <c r="F286" s="391"/>
      <c r="G286" s="380"/>
    </row>
    <row r="287" ht="15.75" spans="1:7">
      <c r="A287" s="546">
        <v>2301</v>
      </c>
      <c r="B287" s="547" t="s">
        <v>440</v>
      </c>
      <c r="C287" s="548" t="s">
        <v>441</v>
      </c>
      <c r="D287" s="391"/>
      <c r="E287" s="589">
        <v>70</v>
      </c>
      <c r="F287" s="33">
        <v>70</v>
      </c>
      <c r="G287" s="95">
        <v>70</v>
      </c>
    </row>
    <row r="288" customHeight="1" spans="1:7">
      <c r="A288" s="363">
        <v>24</v>
      </c>
      <c r="B288" s="221" t="s">
        <v>442</v>
      </c>
      <c r="C288" s="313"/>
      <c r="D288" s="313"/>
      <c r="E288" s="313"/>
      <c r="F288" s="313"/>
      <c r="G288" s="390"/>
    </row>
    <row r="289" spans="1:7">
      <c r="A289" s="364">
        <v>2410</v>
      </c>
      <c r="B289" s="392" t="s">
        <v>443</v>
      </c>
      <c r="C289" s="393" t="s">
        <v>444</v>
      </c>
      <c r="D289" s="56"/>
      <c r="E289" s="589">
        <v>108</v>
      </c>
      <c r="F289" s="33">
        <v>108</v>
      </c>
      <c r="G289" s="95">
        <v>130</v>
      </c>
    </row>
    <row r="290" spans="1:7">
      <c r="A290" s="310">
        <v>2411</v>
      </c>
      <c r="B290" s="427" t="s">
        <v>445</v>
      </c>
      <c r="C290" s="428" t="s">
        <v>444</v>
      </c>
      <c r="D290" s="47">
        <v>120</v>
      </c>
      <c r="E290" s="573"/>
      <c r="F290" s="573"/>
      <c r="G290" s="574"/>
    </row>
    <row r="291" ht="24.75" spans="1:7">
      <c r="A291" s="429">
        <v>2412</v>
      </c>
      <c r="B291" s="388" t="s">
        <v>446</v>
      </c>
      <c r="C291" s="430" t="s">
        <v>444</v>
      </c>
      <c r="D291" s="72">
        <v>277</v>
      </c>
      <c r="E291" s="554"/>
      <c r="F291" s="554"/>
      <c r="G291" s="555"/>
    </row>
    <row r="292" ht="15.75" spans="1:7">
      <c r="A292" s="363">
        <v>25</v>
      </c>
      <c r="B292" s="590" t="s">
        <v>447</v>
      </c>
      <c r="C292" s="591"/>
      <c r="G292" s="540"/>
    </row>
    <row r="293" spans="1:7">
      <c r="A293" s="244">
        <v>2510</v>
      </c>
      <c r="B293" s="31" t="s">
        <v>287</v>
      </c>
      <c r="C293" s="32" t="s">
        <v>288</v>
      </c>
      <c r="D293" s="56"/>
      <c r="E293" s="589">
        <v>130</v>
      </c>
      <c r="F293" s="33">
        <v>130</v>
      </c>
      <c r="G293" s="95">
        <v>130</v>
      </c>
    </row>
    <row r="294" ht="24" spans="1:7">
      <c r="A294" s="245">
        <v>2511</v>
      </c>
      <c r="B294" s="38" t="s">
        <v>289</v>
      </c>
      <c r="C294" s="39" t="s">
        <v>288</v>
      </c>
      <c r="D294" s="47">
        <v>120</v>
      </c>
      <c r="E294" s="573"/>
      <c r="F294" s="573"/>
      <c r="G294" s="574"/>
    </row>
    <row r="295" ht="24.75" spans="1:7">
      <c r="A295" s="283">
        <v>2513</v>
      </c>
      <c r="B295" s="45" t="s">
        <v>291</v>
      </c>
      <c r="C295" s="46" t="s">
        <v>288</v>
      </c>
      <c r="D295" s="72">
        <v>69</v>
      </c>
      <c r="E295" s="573"/>
      <c r="F295" s="573"/>
      <c r="G295" s="574"/>
    </row>
    <row r="296" ht="24" spans="1:7">
      <c r="A296" s="244">
        <v>2520</v>
      </c>
      <c r="B296" s="31" t="s">
        <v>293</v>
      </c>
      <c r="C296" s="32" t="s">
        <v>288</v>
      </c>
      <c r="D296" s="56"/>
      <c r="E296" s="589">
        <v>262</v>
      </c>
      <c r="F296" s="33">
        <v>262</v>
      </c>
      <c r="G296" s="95">
        <v>262</v>
      </c>
    </row>
    <row r="297" ht="24" spans="1:7">
      <c r="A297" s="245">
        <v>2521</v>
      </c>
      <c r="B297" s="38" t="s">
        <v>294</v>
      </c>
      <c r="C297" s="39" t="s">
        <v>288</v>
      </c>
      <c r="D297" s="47">
        <v>182</v>
      </c>
      <c r="E297" s="573"/>
      <c r="F297" s="573"/>
      <c r="G297" s="574"/>
    </row>
    <row r="298" ht="24.75" spans="1:7">
      <c r="A298" s="286">
        <v>2523</v>
      </c>
      <c r="B298" s="552" t="s">
        <v>296</v>
      </c>
      <c r="C298" s="553" t="s">
        <v>288</v>
      </c>
      <c r="D298" s="72">
        <v>106</v>
      </c>
      <c r="E298" s="573"/>
      <c r="F298" s="573"/>
      <c r="G298" s="574"/>
    </row>
    <row r="299" ht="24" spans="1:7">
      <c r="A299" s="594" t="s">
        <v>216</v>
      </c>
      <c r="B299" s="350" t="s">
        <v>217</v>
      </c>
      <c r="C299" s="351" t="s">
        <v>218</v>
      </c>
      <c r="D299" s="32"/>
      <c r="E299" s="589">
        <v>40</v>
      </c>
      <c r="F299" s="33">
        <v>40</v>
      </c>
      <c r="G299" s="95">
        <v>48</v>
      </c>
    </row>
    <row r="300" ht="15.75" spans="1:7">
      <c r="A300" s="595" t="s">
        <v>247</v>
      </c>
      <c r="B300" s="388" t="s">
        <v>448</v>
      </c>
      <c r="C300" s="46" t="s">
        <v>221</v>
      </c>
      <c r="D300" s="46" t="s">
        <v>222</v>
      </c>
      <c r="E300" s="554"/>
      <c r="F300" s="554"/>
      <c r="G300" s="555"/>
    </row>
  </sheetData>
  <mergeCells count="33">
    <mergeCell ref="B6:E6"/>
    <mergeCell ref="F7:G7"/>
    <mergeCell ref="B8:F8"/>
    <mergeCell ref="B9:F9"/>
    <mergeCell ref="E11:G11"/>
    <mergeCell ref="E14:G14"/>
    <mergeCell ref="B23:G23"/>
    <mergeCell ref="E31:G31"/>
    <mergeCell ref="B43:G43"/>
    <mergeCell ref="B56:G56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247:G247"/>
    <mergeCell ref="B250:G250"/>
    <mergeCell ref="B252:G252"/>
    <mergeCell ref="B264:G264"/>
    <mergeCell ref="B275:G275"/>
    <mergeCell ref="B277:G277"/>
    <mergeCell ref="B285:G285"/>
    <mergeCell ref="B288:G288"/>
    <mergeCell ref="A11:A13"/>
    <mergeCell ref="B11:B13"/>
    <mergeCell ref="C11:C13"/>
    <mergeCell ref="E15:G22"/>
  </mergeCells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4097" progId="Imaging.Document" r:id="rId3">
          <objectPr defaultSize="0" r:id="rId4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895985</xdr:colOff>
                <xdr:row>4</xdr:row>
                <xdr:rowOff>161925</xdr:rowOff>
              </to>
            </anchor>
          </objectPr>
        </oleObject>
      </mc:Choice>
      <mc:Fallback>
        <oleObject shapeId="4097" progId="Imaging.Document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I318"/>
  <sheetViews>
    <sheetView view="pageBreakPreview" zoomScale="160" zoomScaleNormal="100" topLeftCell="A8" workbookViewId="0">
      <selection activeCell="D16" sqref="D16"/>
    </sheetView>
  </sheetViews>
  <sheetFormatPr defaultColWidth="9" defaultRowHeight="15"/>
  <cols>
    <col min="2" max="2" width="30.8571428571429" customWidth="1"/>
    <col min="3" max="3" width="10.2857142857143" customWidth="1"/>
    <col min="7" max="7" width="8.85714285714286" customWidth="1"/>
    <col min="239" max="239" width="30.8571428571429" customWidth="1"/>
    <col min="240" max="240" width="9.71428571428571" customWidth="1"/>
    <col min="245" max="250" width="9" hidden="1" customWidth="1"/>
  </cols>
  <sheetData>
    <row r="6" spans="1:7">
      <c r="A6" s="431"/>
      <c r="B6" s="432" t="s">
        <v>449</v>
      </c>
      <c r="C6" s="432"/>
      <c r="D6" s="432"/>
      <c r="E6" s="433"/>
      <c r="F6" s="431"/>
      <c r="G6" s="431"/>
    </row>
    <row r="7" spans="1:7">
      <c r="A7" s="431"/>
      <c r="B7" s="431"/>
      <c r="C7" s="431"/>
      <c r="D7" s="431"/>
      <c r="E7" s="431"/>
      <c r="F7" s="434" t="s">
        <v>1</v>
      </c>
      <c r="G7" s="435"/>
    </row>
    <row r="8" spans="1:7">
      <c r="A8" s="2"/>
      <c r="B8" s="436" t="s">
        <v>450</v>
      </c>
      <c r="C8" s="255"/>
      <c r="D8" s="255"/>
      <c r="E8" s="255"/>
      <c r="F8" s="255"/>
      <c r="G8" s="2"/>
    </row>
    <row r="9" spans="1:7">
      <c r="A9" s="2"/>
      <c r="B9" s="436" t="s">
        <v>451</v>
      </c>
      <c r="C9" s="255"/>
      <c r="D9" s="255"/>
      <c r="E9" s="255"/>
      <c r="F9" s="255"/>
      <c r="G9" s="2"/>
    </row>
    <row r="10" ht="15.75" spans="1:7">
      <c r="A10" s="2"/>
      <c r="B10" s="3" t="s">
        <v>452</v>
      </c>
      <c r="C10" s="4">
        <v>45748</v>
      </c>
      <c r="D10" s="3"/>
      <c r="E10" s="2" t="s">
        <v>453</v>
      </c>
      <c r="F10" s="2"/>
      <c r="G10" s="2"/>
    </row>
    <row r="11" ht="23.25" customHeight="1" spans="1:7">
      <c r="A11" s="5" t="s">
        <v>4</v>
      </c>
      <c r="B11" s="6" t="s">
        <v>5</v>
      </c>
      <c r="C11" s="6" t="s">
        <v>6</v>
      </c>
      <c r="D11" s="7" t="s">
        <v>7</v>
      </c>
      <c r="E11" s="8" t="s">
        <v>8</v>
      </c>
      <c r="F11" s="9"/>
      <c r="G11" s="10"/>
    </row>
    <row r="12" spans="1:7">
      <c r="A12" s="12"/>
      <c r="B12" s="13"/>
      <c r="C12" s="13"/>
      <c r="D12" s="14"/>
      <c r="E12" s="15" t="s">
        <v>9</v>
      </c>
      <c r="F12" s="15" t="s">
        <v>10</v>
      </c>
      <c r="G12" s="16" t="s">
        <v>11</v>
      </c>
    </row>
    <row r="13" ht="15.75" spans="1:7">
      <c r="A13" s="18"/>
      <c r="B13" s="19"/>
      <c r="C13" s="19"/>
      <c r="D13" s="20" t="s">
        <v>12</v>
      </c>
      <c r="E13" s="21" t="s">
        <v>12</v>
      </c>
      <c r="F13" s="21" t="s">
        <v>12</v>
      </c>
      <c r="G13" s="22" t="s">
        <v>12</v>
      </c>
    </row>
    <row r="14" ht="15.75" spans="1:7">
      <c r="A14" s="24" t="s">
        <v>13</v>
      </c>
      <c r="B14" s="25" t="s">
        <v>14</v>
      </c>
      <c r="C14" s="26"/>
      <c r="D14" s="26"/>
      <c r="E14" s="27">
        <v>1</v>
      </c>
      <c r="F14" s="28"/>
      <c r="G14" s="29"/>
    </row>
    <row r="15" ht="24" spans="1:7">
      <c r="A15" s="30" t="s">
        <v>15</v>
      </c>
      <c r="B15" s="31" t="s">
        <v>16</v>
      </c>
      <c r="C15" s="32" t="s">
        <v>17</v>
      </c>
      <c r="D15" s="33">
        <v>309</v>
      </c>
      <c r="E15" s="34"/>
      <c r="F15" s="35"/>
      <c r="G15" s="36"/>
    </row>
    <row r="16" ht="24" spans="1:7">
      <c r="A16" s="37" t="s">
        <v>18</v>
      </c>
      <c r="B16" s="38" t="s">
        <v>19</v>
      </c>
      <c r="C16" s="39" t="s">
        <v>17</v>
      </c>
      <c r="D16" s="40">
        <v>465</v>
      </c>
      <c r="E16" s="41"/>
      <c r="F16" s="42"/>
      <c r="G16" s="43"/>
    </row>
    <row r="17" ht="24" spans="1:7">
      <c r="A17" s="37" t="s">
        <v>20</v>
      </c>
      <c r="B17" s="38" t="s">
        <v>21</v>
      </c>
      <c r="C17" s="39" t="s">
        <v>17</v>
      </c>
      <c r="D17" s="40">
        <v>526</v>
      </c>
      <c r="E17" s="41"/>
      <c r="F17" s="42"/>
      <c r="G17" s="43"/>
    </row>
    <row r="18" ht="24" spans="1:7">
      <c r="A18" s="37" t="s">
        <v>22</v>
      </c>
      <c r="B18" s="38" t="s">
        <v>23</v>
      </c>
      <c r="C18" s="39" t="s">
        <v>17</v>
      </c>
      <c r="D18" s="40">
        <v>792</v>
      </c>
      <c r="E18" s="41"/>
      <c r="F18" s="42"/>
      <c r="G18" s="43"/>
    </row>
    <row r="19" ht="24" spans="1:7">
      <c r="A19" s="37" t="s">
        <v>24</v>
      </c>
      <c r="B19" s="38" t="s">
        <v>25</v>
      </c>
      <c r="C19" s="39" t="s">
        <v>17</v>
      </c>
      <c r="D19" s="40">
        <v>1853</v>
      </c>
      <c r="E19" s="41"/>
      <c r="F19" s="42"/>
      <c r="G19" s="43"/>
    </row>
    <row r="20" ht="24" spans="1:7">
      <c r="A20" s="37" t="s">
        <v>26</v>
      </c>
      <c r="B20" s="38" t="s">
        <v>27</v>
      </c>
      <c r="C20" s="39" t="s">
        <v>17</v>
      </c>
      <c r="D20" s="40">
        <v>2780</v>
      </c>
      <c r="E20" s="41"/>
      <c r="F20" s="42"/>
      <c r="G20" s="43"/>
    </row>
    <row r="21" ht="24" spans="1:7">
      <c r="A21" s="97" t="s">
        <v>28</v>
      </c>
      <c r="B21" s="223" t="s">
        <v>29</v>
      </c>
      <c r="C21" s="224" t="s">
        <v>17</v>
      </c>
      <c r="D21" s="40">
        <v>2594</v>
      </c>
      <c r="E21" s="437"/>
      <c r="F21" s="438"/>
      <c r="G21" s="439"/>
    </row>
    <row r="22" ht="24.75" spans="1:7">
      <c r="A22" s="44" t="s">
        <v>30</v>
      </c>
      <c r="B22" s="45" t="s">
        <v>31</v>
      </c>
      <c r="C22" s="46" t="s">
        <v>17</v>
      </c>
      <c r="D22" s="47">
        <v>3895</v>
      </c>
      <c r="E22" s="440"/>
      <c r="F22" s="441"/>
      <c r="G22" s="442"/>
    </row>
    <row r="23" ht="15.75" spans="1:7">
      <c r="A23" s="51" t="s">
        <v>32</v>
      </c>
      <c r="B23" s="52" t="s">
        <v>33</v>
      </c>
      <c r="C23" s="53"/>
      <c r="D23" s="53"/>
      <c r="E23" s="53"/>
      <c r="F23" s="53"/>
      <c r="G23" s="54"/>
    </row>
    <row r="24" spans="1:7">
      <c r="A24" s="55" t="s">
        <v>34</v>
      </c>
      <c r="B24" s="31" t="s">
        <v>35</v>
      </c>
      <c r="C24" s="32" t="s">
        <v>36</v>
      </c>
      <c r="D24" s="56"/>
      <c r="E24" s="33">
        <v>5720</v>
      </c>
      <c r="F24" s="33">
        <v>5720</v>
      </c>
      <c r="G24" s="95">
        <v>6660</v>
      </c>
    </row>
    <row r="25" ht="24" spans="1:7">
      <c r="A25" s="57" t="s">
        <v>37</v>
      </c>
      <c r="B25" s="38" t="s">
        <v>38</v>
      </c>
      <c r="C25" s="39" t="s">
        <v>36</v>
      </c>
      <c r="D25" s="40">
        <v>3105</v>
      </c>
      <c r="E25" s="58"/>
      <c r="F25" s="58"/>
      <c r="G25" s="59"/>
    </row>
    <row r="26" ht="24" spans="1:7">
      <c r="A26" s="57" t="s">
        <v>39</v>
      </c>
      <c r="B26" s="38" t="s">
        <v>40</v>
      </c>
      <c r="C26" s="39" t="s">
        <v>36</v>
      </c>
      <c r="D26" s="40">
        <v>4005</v>
      </c>
      <c r="E26" s="58"/>
      <c r="F26" s="58"/>
      <c r="G26" s="59"/>
    </row>
    <row r="27" ht="15.75" spans="1:7">
      <c r="A27" s="60" t="s">
        <v>41</v>
      </c>
      <c r="B27" s="45" t="s">
        <v>42</v>
      </c>
      <c r="C27" s="46" t="s">
        <v>36</v>
      </c>
      <c r="D27" s="47">
        <v>3752</v>
      </c>
      <c r="E27" s="61"/>
      <c r="F27" s="61"/>
      <c r="G27" s="62"/>
    </row>
    <row r="28" spans="1:7">
      <c r="A28" s="63" t="s">
        <v>43</v>
      </c>
      <c r="B28" s="64" t="s">
        <v>44</v>
      </c>
      <c r="C28" s="65" t="s">
        <v>36</v>
      </c>
      <c r="D28" s="56"/>
      <c r="E28" s="33">
        <v>9007</v>
      </c>
      <c r="F28" s="33">
        <v>9007</v>
      </c>
      <c r="G28" s="95">
        <v>10481</v>
      </c>
    </row>
    <row r="29" ht="24" spans="1:7">
      <c r="A29" s="66" t="s">
        <v>45</v>
      </c>
      <c r="B29" s="67" t="s">
        <v>46</v>
      </c>
      <c r="C29" s="68" t="s">
        <v>36</v>
      </c>
      <c r="D29" s="40">
        <v>3105</v>
      </c>
      <c r="E29" s="58"/>
      <c r="F29" s="58"/>
      <c r="G29" s="59"/>
    </row>
    <row r="30" ht="24.75" spans="1:7">
      <c r="A30" s="69" t="s">
        <v>47</v>
      </c>
      <c r="B30" s="70" t="s">
        <v>48</v>
      </c>
      <c r="C30" s="71" t="s">
        <v>36</v>
      </c>
      <c r="D30" s="61">
        <v>4005</v>
      </c>
      <c r="E30" s="61"/>
      <c r="F30" s="61"/>
      <c r="G30" s="62"/>
    </row>
    <row r="31" ht="15.75" spans="1:7">
      <c r="A31" s="51" t="s">
        <v>49</v>
      </c>
      <c r="B31" s="73" t="s">
        <v>50</v>
      </c>
      <c r="C31" s="2"/>
      <c r="D31" s="2"/>
      <c r="E31" s="28"/>
      <c r="F31" s="28"/>
      <c r="G31" s="29"/>
    </row>
    <row r="32" spans="1:7">
      <c r="A32" s="30" t="s">
        <v>51</v>
      </c>
      <c r="B32" s="31" t="s">
        <v>52</v>
      </c>
      <c r="C32" s="32" t="s">
        <v>53</v>
      </c>
      <c r="D32" s="56"/>
      <c r="E32" s="33">
        <v>2051</v>
      </c>
      <c r="F32" s="33">
        <v>2051</v>
      </c>
      <c r="G32" s="95">
        <v>2349</v>
      </c>
    </row>
    <row r="33" ht="24" spans="1:7">
      <c r="A33" s="37" t="s">
        <v>54</v>
      </c>
      <c r="B33" s="38" t="s">
        <v>55</v>
      </c>
      <c r="C33" s="39" t="s">
        <v>53</v>
      </c>
      <c r="D33" s="40">
        <v>389</v>
      </c>
      <c r="E33" s="58"/>
      <c r="F33" s="58"/>
      <c r="G33" s="59"/>
    </row>
    <row r="34" ht="24" spans="1:7">
      <c r="A34" s="37" t="s">
        <v>56</v>
      </c>
      <c r="B34" s="38" t="s">
        <v>57</v>
      </c>
      <c r="C34" s="39" t="s">
        <v>53</v>
      </c>
      <c r="D34" s="40">
        <v>489</v>
      </c>
      <c r="E34" s="58"/>
      <c r="F34" s="58"/>
      <c r="G34" s="59"/>
    </row>
    <row r="35" ht="15.75" spans="1:7">
      <c r="A35" s="44" t="s">
        <v>58</v>
      </c>
      <c r="B35" s="45" t="s">
        <v>59</v>
      </c>
      <c r="C35" s="46" t="s">
        <v>53</v>
      </c>
      <c r="D35" s="47">
        <v>314</v>
      </c>
      <c r="E35" s="61"/>
      <c r="F35" s="61"/>
      <c r="G35" s="62"/>
    </row>
    <row r="36" spans="1:7">
      <c r="A36" s="79" t="s">
        <v>60</v>
      </c>
      <c r="B36" s="80" t="s">
        <v>61</v>
      </c>
      <c r="C36" s="81" t="s">
        <v>62</v>
      </c>
      <c r="D36" s="56"/>
      <c r="E36" s="33">
        <v>316</v>
      </c>
      <c r="F36" s="33">
        <v>316</v>
      </c>
      <c r="G36" s="95">
        <v>360</v>
      </c>
    </row>
    <row r="37" ht="24" spans="1:7">
      <c r="A37" s="37" t="s">
        <v>63</v>
      </c>
      <c r="B37" s="38" t="s">
        <v>64</v>
      </c>
      <c r="C37" s="39" t="s">
        <v>62</v>
      </c>
      <c r="D37" s="40">
        <v>64</v>
      </c>
      <c r="E37" s="58"/>
      <c r="F37" s="58"/>
      <c r="G37" s="59"/>
    </row>
    <row r="38" ht="24" spans="1:7">
      <c r="A38" s="37" t="s">
        <v>65</v>
      </c>
      <c r="B38" s="38" t="s">
        <v>66</v>
      </c>
      <c r="C38" s="39" t="s">
        <v>62</v>
      </c>
      <c r="D38" s="40">
        <v>76</v>
      </c>
      <c r="E38" s="58"/>
      <c r="F38" s="58"/>
      <c r="G38" s="59"/>
    </row>
    <row r="39" ht="24.75" spans="1:7">
      <c r="A39" s="44" t="s">
        <v>67</v>
      </c>
      <c r="B39" s="45" t="s">
        <v>68</v>
      </c>
      <c r="C39" s="46" t="s">
        <v>62</v>
      </c>
      <c r="D39" s="47">
        <v>44</v>
      </c>
      <c r="E39" s="61"/>
      <c r="F39" s="61"/>
      <c r="G39" s="62"/>
    </row>
    <row r="40" spans="1:7">
      <c r="A40" s="83" t="s">
        <v>69</v>
      </c>
      <c r="B40" s="84" t="s">
        <v>70</v>
      </c>
      <c r="C40" s="85" t="s">
        <v>53</v>
      </c>
      <c r="D40" s="56"/>
      <c r="E40" s="33">
        <v>2051</v>
      </c>
      <c r="F40" s="33">
        <v>2051</v>
      </c>
      <c r="G40" s="95">
        <v>2349</v>
      </c>
    </row>
    <row r="41" ht="24" spans="1:7">
      <c r="A41" s="86" t="s">
        <v>71</v>
      </c>
      <c r="B41" s="87" t="s">
        <v>72</v>
      </c>
      <c r="C41" s="88" t="s">
        <v>53</v>
      </c>
      <c r="D41" s="40">
        <v>389</v>
      </c>
      <c r="E41" s="58"/>
      <c r="F41" s="58"/>
      <c r="G41" s="59"/>
    </row>
    <row r="42" ht="24.75" spans="1:7">
      <c r="A42" s="89" t="s">
        <v>73</v>
      </c>
      <c r="B42" s="90" t="s">
        <v>74</v>
      </c>
      <c r="C42" s="91" t="s">
        <v>53</v>
      </c>
      <c r="D42" s="61">
        <v>489</v>
      </c>
      <c r="E42" s="61"/>
      <c r="F42" s="61"/>
      <c r="G42" s="62"/>
    </row>
    <row r="43" ht="15.75" spans="1:7">
      <c r="A43" s="51" t="s">
        <v>75</v>
      </c>
      <c r="B43" s="92" t="s">
        <v>76</v>
      </c>
      <c r="C43" s="93"/>
      <c r="D43" s="26"/>
      <c r="E43" s="26"/>
      <c r="F43" s="26"/>
      <c r="G43" s="94"/>
    </row>
    <row r="44" spans="1:7">
      <c r="A44" s="30" t="s">
        <v>77</v>
      </c>
      <c r="B44" s="31" t="s">
        <v>78</v>
      </c>
      <c r="C44" s="32" t="s">
        <v>79</v>
      </c>
      <c r="D44" s="56"/>
      <c r="E44" s="33">
        <v>242</v>
      </c>
      <c r="F44" s="33">
        <v>242</v>
      </c>
      <c r="G44" s="95">
        <v>242</v>
      </c>
    </row>
    <row r="45" ht="24" spans="1:7">
      <c r="A45" s="37" t="s">
        <v>80</v>
      </c>
      <c r="B45" s="38" t="s">
        <v>81</v>
      </c>
      <c r="C45" s="39" t="s">
        <v>79</v>
      </c>
      <c r="D45" s="40">
        <v>569</v>
      </c>
      <c r="E45" s="58"/>
      <c r="F45" s="58"/>
      <c r="G45" s="59"/>
    </row>
    <row r="46" ht="24.75" spans="1:7">
      <c r="A46" s="44" t="s">
        <v>82</v>
      </c>
      <c r="B46" s="45" t="s">
        <v>83</v>
      </c>
      <c r="C46" s="46" t="s">
        <v>79</v>
      </c>
      <c r="D46" s="61">
        <v>569</v>
      </c>
      <c r="E46" s="61"/>
      <c r="F46" s="61"/>
      <c r="G46" s="62"/>
    </row>
    <row r="47" ht="24" spans="1:7">
      <c r="A47" s="97" t="s">
        <v>84</v>
      </c>
      <c r="B47" s="80" t="s">
        <v>85</v>
      </c>
      <c r="C47" s="81" t="s">
        <v>86</v>
      </c>
      <c r="D47" s="56"/>
      <c r="E47" s="33">
        <v>242</v>
      </c>
      <c r="F47" s="33">
        <v>242</v>
      </c>
      <c r="G47" s="95">
        <v>242</v>
      </c>
    </row>
    <row r="48" ht="36" spans="1:7">
      <c r="A48" s="86" t="s">
        <v>87</v>
      </c>
      <c r="B48" s="38" t="s">
        <v>88</v>
      </c>
      <c r="C48" s="99" t="s">
        <v>86</v>
      </c>
      <c r="D48" s="40">
        <v>287</v>
      </c>
      <c r="E48" s="58"/>
      <c r="F48" s="58"/>
      <c r="G48" s="59"/>
    </row>
    <row r="49" ht="36" spans="1:7">
      <c r="A49" s="86" t="s">
        <v>89</v>
      </c>
      <c r="B49" s="38" t="s">
        <v>90</v>
      </c>
      <c r="C49" s="99" t="s">
        <v>86</v>
      </c>
      <c r="D49" s="40">
        <v>287</v>
      </c>
      <c r="E49" s="58"/>
      <c r="F49" s="58"/>
      <c r="G49" s="59"/>
    </row>
    <row r="50" ht="24.75" spans="1:7">
      <c r="A50" s="592" t="s">
        <v>91</v>
      </c>
      <c r="B50" s="101" t="s">
        <v>92</v>
      </c>
      <c r="C50" s="102" t="s">
        <v>86</v>
      </c>
      <c r="D50" s="47">
        <v>287</v>
      </c>
      <c r="E50" s="61"/>
      <c r="F50" s="61"/>
      <c r="G50" s="62"/>
    </row>
    <row r="51" ht="24" spans="1:7">
      <c r="A51" s="97" t="s">
        <v>93</v>
      </c>
      <c r="B51" s="80" t="s">
        <v>94</v>
      </c>
      <c r="C51" s="81" t="s">
        <v>86</v>
      </c>
      <c r="D51" s="56"/>
      <c r="E51" s="33">
        <v>397</v>
      </c>
      <c r="F51" s="33">
        <v>397</v>
      </c>
      <c r="G51" s="95">
        <v>483</v>
      </c>
    </row>
    <row r="52" ht="24" spans="1:7">
      <c r="A52" s="86" t="s">
        <v>95</v>
      </c>
      <c r="B52" s="38" t="s">
        <v>96</v>
      </c>
      <c r="C52" s="99" t="s">
        <v>86</v>
      </c>
      <c r="D52" s="40">
        <v>1118</v>
      </c>
      <c r="E52" s="58"/>
      <c r="F52" s="58"/>
      <c r="G52" s="59"/>
    </row>
    <row r="53" ht="24" spans="1:7">
      <c r="A53" s="86" t="s">
        <v>97</v>
      </c>
      <c r="B53" s="38" t="s">
        <v>98</v>
      </c>
      <c r="C53" s="99" t="s">
        <v>86</v>
      </c>
      <c r="D53" s="40">
        <v>2281</v>
      </c>
      <c r="E53" s="58"/>
      <c r="F53" s="58"/>
      <c r="G53" s="59"/>
    </row>
    <row r="54" ht="24.75" spans="1:7">
      <c r="A54" s="592" t="s">
        <v>99</v>
      </c>
      <c r="B54" s="101" t="s">
        <v>100</v>
      </c>
      <c r="C54" s="102" t="s">
        <v>86</v>
      </c>
      <c r="D54" s="72">
        <v>1118</v>
      </c>
      <c r="E54" s="61"/>
      <c r="F54" s="61"/>
      <c r="G54" s="62"/>
    </row>
    <row r="55" ht="24.75" spans="1:7">
      <c r="A55" s="592" t="s">
        <v>101</v>
      </c>
      <c r="B55" s="103" t="s">
        <v>102</v>
      </c>
      <c r="C55" s="102" t="s">
        <v>86</v>
      </c>
      <c r="D55" s="104"/>
      <c r="E55" s="33">
        <v>1454</v>
      </c>
      <c r="F55" s="33">
        <v>1454</v>
      </c>
      <c r="G55" s="95">
        <v>1454</v>
      </c>
    </row>
    <row r="56" ht="15.75" spans="1:7">
      <c r="A56" s="105" t="s">
        <v>103</v>
      </c>
      <c r="B56" s="106" t="s">
        <v>104</v>
      </c>
      <c r="C56" s="107"/>
      <c r="D56" s="107"/>
      <c r="E56" s="107"/>
      <c r="F56" s="107"/>
      <c r="G56" s="108"/>
    </row>
    <row r="57" spans="1:7">
      <c r="A57" s="30" t="s">
        <v>105</v>
      </c>
      <c r="B57" s="31" t="s">
        <v>106</v>
      </c>
      <c r="C57" s="32" t="s">
        <v>17</v>
      </c>
      <c r="D57" s="56"/>
      <c r="E57" s="33">
        <v>105</v>
      </c>
      <c r="F57" s="33">
        <v>105</v>
      </c>
      <c r="G57" s="95">
        <v>116</v>
      </c>
    </row>
    <row r="58" ht="24" spans="1:7">
      <c r="A58" s="37" t="s">
        <v>107</v>
      </c>
      <c r="B58" s="38" t="s">
        <v>108</v>
      </c>
      <c r="C58" s="39" t="s">
        <v>17</v>
      </c>
      <c r="D58" s="40">
        <v>103</v>
      </c>
      <c r="E58" s="58"/>
      <c r="F58" s="58"/>
      <c r="G58" s="59"/>
    </row>
    <row r="59" ht="24" spans="1:7">
      <c r="A59" s="37" t="s">
        <v>109</v>
      </c>
      <c r="B59" s="38" t="s">
        <v>110</v>
      </c>
      <c r="C59" s="39" t="s">
        <v>17</v>
      </c>
      <c r="D59" s="40">
        <v>191</v>
      </c>
      <c r="E59" s="58"/>
      <c r="F59" s="58"/>
      <c r="G59" s="59"/>
    </row>
    <row r="60" ht="24.75" spans="1:7">
      <c r="A60" s="44" t="s">
        <v>111</v>
      </c>
      <c r="B60" s="45" t="s">
        <v>112</v>
      </c>
      <c r="C60" s="46" t="s">
        <v>17</v>
      </c>
      <c r="D60" s="47">
        <v>101</v>
      </c>
      <c r="E60" s="61"/>
      <c r="F60" s="61"/>
      <c r="G60" s="62"/>
    </row>
    <row r="61" spans="1:7">
      <c r="A61" s="79" t="s">
        <v>113</v>
      </c>
      <c r="B61" s="80" t="s">
        <v>114</v>
      </c>
      <c r="C61" s="81" t="s">
        <v>17</v>
      </c>
      <c r="D61" s="56"/>
      <c r="E61" s="33">
        <v>287</v>
      </c>
      <c r="F61" s="33">
        <v>287</v>
      </c>
      <c r="G61" s="95">
        <v>327</v>
      </c>
    </row>
    <row r="62" ht="24" spans="1:7">
      <c r="A62" s="37" t="s">
        <v>115</v>
      </c>
      <c r="B62" s="38" t="s">
        <v>116</v>
      </c>
      <c r="C62" s="39" t="s">
        <v>17</v>
      </c>
      <c r="D62" s="40">
        <v>275</v>
      </c>
      <c r="E62" s="58"/>
      <c r="F62" s="58"/>
      <c r="G62" s="59"/>
    </row>
    <row r="63" ht="24" spans="1:7">
      <c r="A63" s="37" t="s">
        <v>117</v>
      </c>
      <c r="B63" s="38" t="s">
        <v>118</v>
      </c>
      <c r="C63" s="39" t="s">
        <v>17</v>
      </c>
      <c r="D63" s="40">
        <v>537</v>
      </c>
      <c r="E63" s="58"/>
      <c r="F63" s="58"/>
      <c r="G63" s="59"/>
    </row>
    <row r="64" ht="24.75" spans="1:7">
      <c r="A64" s="44" t="s">
        <v>119</v>
      </c>
      <c r="B64" s="45" t="s">
        <v>120</v>
      </c>
      <c r="C64" s="46" t="s">
        <v>17</v>
      </c>
      <c r="D64" s="47">
        <v>268</v>
      </c>
      <c r="E64" s="61"/>
      <c r="F64" s="61"/>
      <c r="G64" s="62"/>
    </row>
    <row r="65" spans="1:7">
      <c r="A65" s="83" t="s">
        <v>121</v>
      </c>
      <c r="B65" s="84" t="s">
        <v>122</v>
      </c>
      <c r="C65" s="85" t="s">
        <v>17</v>
      </c>
      <c r="D65" s="56"/>
      <c r="E65" s="33">
        <v>664</v>
      </c>
      <c r="F65" s="33">
        <v>664</v>
      </c>
      <c r="G65" s="95">
        <v>759</v>
      </c>
    </row>
    <row r="66" ht="24" spans="1:7">
      <c r="A66" s="86" t="s">
        <v>123</v>
      </c>
      <c r="B66" s="87" t="s">
        <v>124</v>
      </c>
      <c r="C66" s="88" t="s">
        <v>17</v>
      </c>
      <c r="D66" s="40">
        <v>427</v>
      </c>
      <c r="E66" s="58"/>
      <c r="F66" s="58"/>
      <c r="G66" s="59"/>
    </row>
    <row r="67" ht="24.75" spans="1:7">
      <c r="A67" s="89" t="s">
        <v>125</v>
      </c>
      <c r="B67" s="90" t="s">
        <v>126</v>
      </c>
      <c r="C67" s="91" t="s">
        <v>17</v>
      </c>
      <c r="D67" s="61">
        <v>1310</v>
      </c>
      <c r="E67" s="61"/>
      <c r="F67" s="61"/>
      <c r="G67" s="62"/>
    </row>
    <row r="68" spans="1:7">
      <c r="A68" s="83" t="s">
        <v>127</v>
      </c>
      <c r="B68" s="84" t="s">
        <v>128</v>
      </c>
      <c r="C68" s="85" t="s">
        <v>17</v>
      </c>
      <c r="D68" s="56"/>
      <c r="E68" s="33">
        <v>1327</v>
      </c>
      <c r="F68" s="33">
        <v>1327</v>
      </c>
      <c r="G68" s="95">
        <v>1515</v>
      </c>
    </row>
    <row r="69" ht="24" spans="1:7">
      <c r="A69" s="37" t="s">
        <v>129</v>
      </c>
      <c r="B69" s="38" t="s">
        <v>130</v>
      </c>
      <c r="C69" s="88" t="s">
        <v>17</v>
      </c>
      <c r="D69" s="40">
        <v>851</v>
      </c>
      <c r="E69" s="58"/>
      <c r="F69" s="58"/>
      <c r="G69" s="59"/>
    </row>
    <row r="70" ht="24.75" spans="1:7">
      <c r="A70" s="44" t="s">
        <v>131</v>
      </c>
      <c r="B70" s="45" t="s">
        <v>132</v>
      </c>
      <c r="C70" s="91" t="s">
        <v>17</v>
      </c>
      <c r="D70" s="61">
        <v>2616</v>
      </c>
      <c r="E70" s="61"/>
      <c r="F70" s="61"/>
      <c r="G70" s="62"/>
    </row>
    <row r="71" spans="1:7">
      <c r="A71" s="83" t="s">
        <v>133</v>
      </c>
      <c r="B71" s="84" t="s">
        <v>134</v>
      </c>
      <c r="C71" s="85" t="s">
        <v>17</v>
      </c>
      <c r="D71" s="56"/>
      <c r="E71" s="33">
        <v>3382</v>
      </c>
      <c r="F71" s="33">
        <v>3382</v>
      </c>
      <c r="G71" s="95">
        <v>3866</v>
      </c>
    </row>
    <row r="72" ht="24" spans="1:7">
      <c r="A72" s="83" t="s">
        <v>135</v>
      </c>
      <c r="B72" s="38" t="s">
        <v>136</v>
      </c>
      <c r="C72" s="88" t="s">
        <v>17</v>
      </c>
      <c r="D72" s="40">
        <v>3132</v>
      </c>
      <c r="E72" s="58"/>
      <c r="F72" s="58"/>
      <c r="G72" s="59"/>
    </row>
    <row r="73" ht="24.75" spans="1:7">
      <c r="A73" s="83" t="s">
        <v>137</v>
      </c>
      <c r="B73" s="443" t="s">
        <v>138</v>
      </c>
      <c r="C73" s="88" t="s">
        <v>17</v>
      </c>
      <c r="D73" s="61">
        <v>6528</v>
      </c>
      <c r="E73" s="61"/>
      <c r="F73" s="61"/>
      <c r="G73" s="62"/>
    </row>
    <row r="74" ht="15.75" spans="1:7">
      <c r="A74" s="51" t="s">
        <v>139</v>
      </c>
      <c r="B74" s="25" t="s">
        <v>140</v>
      </c>
      <c r="C74" s="26"/>
      <c r="D74" s="26"/>
      <c r="E74" s="26"/>
      <c r="F74" s="26"/>
      <c r="G74" s="94"/>
    </row>
    <row r="75" spans="1:7">
      <c r="A75" s="30" t="s">
        <v>141</v>
      </c>
      <c r="B75" s="31" t="s">
        <v>142</v>
      </c>
      <c r="C75" s="110" t="s">
        <v>53</v>
      </c>
      <c r="D75" s="56"/>
      <c r="E75" s="33">
        <v>1053</v>
      </c>
      <c r="F75" s="33">
        <v>1339</v>
      </c>
      <c r="G75" s="95">
        <v>2534</v>
      </c>
    </row>
    <row r="76" ht="24" spans="1:7">
      <c r="A76" s="37" t="s">
        <v>143</v>
      </c>
      <c r="B76" s="38" t="s">
        <v>144</v>
      </c>
      <c r="C76" s="88" t="s">
        <v>53</v>
      </c>
      <c r="D76" s="40">
        <v>219</v>
      </c>
      <c r="E76" s="58"/>
      <c r="F76" s="58"/>
      <c r="G76" s="59"/>
    </row>
    <row r="77" ht="24.75" spans="1:7">
      <c r="A77" s="44" t="s">
        <v>145</v>
      </c>
      <c r="B77" s="45" t="s">
        <v>146</v>
      </c>
      <c r="C77" s="91" t="s">
        <v>53</v>
      </c>
      <c r="D77" s="61">
        <v>381</v>
      </c>
      <c r="E77" s="61"/>
      <c r="F77" s="61"/>
      <c r="G77" s="62"/>
    </row>
    <row r="78" spans="1:7">
      <c r="A78" s="79" t="s">
        <v>147</v>
      </c>
      <c r="B78" s="80" t="s">
        <v>148</v>
      </c>
      <c r="C78" s="85" t="s">
        <v>454</v>
      </c>
      <c r="D78" s="56"/>
      <c r="E78" s="33">
        <v>1631</v>
      </c>
      <c r="F78" s="33">
        <v>2038</v>
      </c>
      <c r="G78" s="95">
        <v>2919</v>
      </c>
    </row>
    <row r="79" ht="24" spans="1:7">
      <c r="A79" s="37" t="s">
        <v>150</v>
      </c>
      <c r="B79" s="38" t="s">
        <v>151</v>
      </c>
      <c r="C79" s="88" t="s">
        <v>454</v>
      </c>
      <c r="D79" s="40">
        <v>113</v>
      </c>
      <c r="E79" s="58"/>
      <c r="F79" s="58"/>
      <c r="G79" s="59"/>
    </row>
    <row r="80" ht="24.75" spans="1:7">
      <c r="A80" s="44" t="s">
        <v>152</v>
      </c>
      <c r="B80" s="45" t="s">
        <v>153</v>
      </c>
      <c r="C80" s="91" t="s">
        <v>454</v>
      </c>
      <c r="D80" s="61">
        <v>218</v>
      </c>
      <c r="E80" s="61"/>
      <c r="F80" s="61"/>
      <c r="G80" s="62"/>
    </row>
    <row r="81" spans="1:7">
      <c r="A81" s="204" t="s">
        <v>154</v>
      </c>
      <c r="B81" s="205" t="s">
        <v>155</v>
      </c>
      <c r="C81" s="206" t="s">
        <v>454</v>
      </c>
      <c r="D81" s="56"/>
      <c r="E81" s="33">
        <v>5357</v>
      </c>
      <c r="F81" s="33">
        <v>5357</v>
      </c>
      <c r="G81" s="95">
        <v>6404</v>
      </c>
    </row>
    <row r="82" ht="24" spans="1:7">
      <c r="A82" s="37" t="s">
        <v>156</v>
      </c>
      <c r="B82" s="38" t="s">
        <v>157</v>
      </c>
      <c r="C82" s="88" t="s">
        <v>454</v>
      </c>
      <c r="D82" s="40">
        <v>127</v>
      </c>
      <c r="E82" s="58"/>
      <c r="F82" s="58"/>
      <c r="G82" s="59"/>
    </row>
    <row r="83" ht="24.75" spans="1:7">
      <c r="A83" s="44" t="s">
        <v>158</v>
      </c>
      <c r="B83" s="45" t="s">
        <v>159</v>
      </c>
      <c r="C83" s="91" t="s">
        <v>454</v>
      </c>
      <c r="D83" s="61">
        <v>242</v>
      </c>
      <c r="E83" s="61"/>
      <c r="F83" s="61"/>
      <c r="G83" s="62"/>
    </row>
    <row r="84" s="1" customFormat="1" spans="1:7">
      <c r="A84" s="204" t="s">
        <v>160</v>
      </c>
      <c r="B84" s="205" t="s">
        <v>161</v>
      </c>
      <c r="C84" s="206" t="s">
        <v>53</v>
      </c>
      <c r="D84" s="56"/>
      <c r="E84" s="33">
        <v>617</v>
      </c>
      <c r="F84" s="33">
        <v>617</v>
      </c>
      <c r="G84" s="95">
        <v>617</v>
      </c>
    </row>
    <row r="85" ht="24" spans="1:7">
      <c r="A85" s="37" t="s">
        <v>162</v>
      </c>
      <c r="B85" s="38" t="s">
        <v>163</v>
      </c>
      <c r="C85" s="88" t="s">
        <v>53</v>
      </c>
      <c r="D85" s="40">
        <v>72</v>
      </c>
      <c r="E85" s="58"/>
      <c r="F85" s="58"/>
      <c r="G85" s="59"/>
    </row>
    <row r="86" ht="24" spans="1:7">
      <c r="A86" s="37" t="s">
        <v>164</v>
      </c>
      <c r="B86" s="38" t="s">
        <v>165</v>
      </c>
      <c r="C86" s="88" t="s">
        <v>53</v>
      </c>
      <c r="D86" s="40">
        <v>166</v>
      </c>
      <c r="E86" s="58"/>
      <c r="F86" s="58"/>
      <c r="G86" s="59"/>
    </row>
    <row r="87" ht="24.75" spans="1:7">
      <c r="A87" s="44" t="s">
        <v>166</v>
      </c>
      <c r="B87" s="45" t="s">
        <v>167</v>
      </c>
      <c r="C87" s="91" t="s">
        <v>53</v>
      </c>
      <c r="D87" s="47">
        <v>44</v>
      </c>
      <c r="E87" s="61"/>
      <c r="F87" s="61"/>
      <c r="G87" s="62"/>
    </row>
    <row r="88" spans="1:7">
      <c r="A88" s="204" t="s">
        <v>168</v>
      </c>
      <c r="B88" s="205" t="s">
        <v>169</v>
      </c>
      <c r="C88" s="206" t="s">
        <v>53</v>
      </c>
      <c r="D88" s="56"/>
      <c r="E88" s="33">
        <v>876</v>
      </c>
      <c r="F88" s="33">
        <v>1106</v>
      </c>
      <c r="G88" s="95">
        <v>1619</v>
      </c>
    </row>
    <row r="89" ht="24" spans="1:7">
      <c r="A89" s="37" t="s">
        <v>170</v>
      </c>
      <c r="B89" s="38" t="s">
        <v>171</v>
      </c>
      <c r="C89" s="88" t="s">
        <v>53</v>
      </c>
      <c r="D89" s="40">
        <v>219</v>
      </c>
      <c r="E89" s="58"/>
      <c r="F89" s="58"/>
      <c r="G89" s="59"/>
    </row>
    <row r="90" ht="24" spans="1:7">
      <c r="A90" s="37" t="s">
        <v>172</v>
      </c>
      <c r="B90" s="38" t="s">
        <v>173</v>
      </c>
      <c r="C90" s="88" t="s">
        <v>53</v>
      </c>
      <c r="D90" s="40">
        <v>381</v>
      </c>
      <c r="E90" s="58"/>
      <c r="F90" s="58"/>
      <c r="G90" s="59"/>
    </row>
    <row r="91" ht="15.75" spans="1:7">
      <c r="A91" s="44" t="s">
        <v>174</v>
      </c>
      <c r="B91" s="45" t="s">
        <v>175</v>
      </c>
      <c r="C91" s="91" t="s">
        <v>53</v>
      </c>
      <c r="D91" s="47">
        <v>127</v>
      </c>
      <c r="E91" s="61"/>
      <c r="F91" s="61"/>
      <c r="G91" s="62"/>
    </row>
    <row r="92" ht="24" spans="1:7">
      <c r="A92" s="204" t="s">
        <v>176</v>
      </c>
      <c r="B92" s="205" t="s">
        <v>177</v>
      </c>
      <c r="C92" s="208" t="s">
        <v>53</v>
      </c>
      <c r="D92" s="56"/>
      <c r="E92" s="33">
        <v>501</v>
      </c>
      <c r="F92" s="33">
        <v>501</v>
      </c>
      <c r="G92" s="95">
        <v>501</v>
      </c>
    </row>
    <row r="93" ht="24.75" spans="1:7">
      <c r="A93" s="44" t="s">
        <v>178</v>
      </c>
      <c r="B93" s="45" t="s">
        <v>179</v>
      </c>
      <c r="C93" s="91" t="s">
        <v>53</v>
      </c>
      <c r="D93" s="72">
        <v>44</v>
      </c>
      <c r="E93" s="58"/>
      <c r="F93" s="58"/>
      <c r="G93" s="59"/>
    </row>
    <row r="94" spans="1:7">
      <c r="A94" s="210" t="s">
        <v>180</v>
      </c>
      <c r="B94" s="211" t="s">
        <v>142</v>
      </c>
      <c r="C94" s="206" t="s">
        <v>454</v>
      </c>
      <c r="D94" s="56"/>
      <c r="E94" s="33">
        <v>526</v>
      </c>
      <c r="F94" s="33">
        <v>673</v>
      </c>
      <c r="G94" s="95">
        <v>1265</v>
      </c>
    </row>
    <row r="95" ht="24" spans="1:7">
      <c r="A95" s="86" t="s">
        <v>181</v>
      </c>
      <c r="B95" s="87" t="s">
        <v>144</v>
      </c>
      <c r="C95" s="88" t="s">
        <v>454</v>
      </c>
      <c r="D95" s="40">
        <v>110</v>
      </c>
      <c r="E95" s="58"/>
      <c r="F95" s="58"/>
      <c r="G95" s="59"/>
    </row>
    <row r="96" ht="24" spans="1:7">
      <c r="A96" s="86" t="s">
        <v>182</v>
      </c>
      <c r="B96" s="87" t="s">
        <v>146</v>
      </c>
      <c r="C96" s="88" t="s">
        <v>454</v>
      </c>
      <c r="D96" s="40">
        <v>188</v>
      </c>
      <c r="E96" s="58"/>
      <c r="F96" s="58"/>
      <c r="G96" s="59"/>
    </row>
    <row r="97" ht="24.75" spans="1:7">
      <c r="A97" s="44" t="s">
        <v>183</v>
      </c>
      <c r="B97" s="45" t="s">
        <v>184</v>
      </c>
      <c r="C97" s="91" t="s">
        <v>454</v>
      </c>
      <c r="D97" s="47">
        <v>72</v>
      </c>
      <c r="E97" s="61"/>
      <c r="F97" s="61"/>
      <c r="G97" s="62"/>
    </row>
    <row r="98" spans="1:7">
      <c r="A98" s="210" t="s">
        <v>185</v>
      </c>
      <c r="B98" s="211" t="s">
        <v>161</v>
      </c>
      <c r="C98" s="206" t="s">
        <v>454</v>
      </c>
      <c r="D98" s="56"/>
      <c r="E98" s="33">
        <v>309</v>
      </c>
      <c r="F98" s="33">
        <v>309</v>
      </c>
      <c r="G98" s="95">
        <v>309</v>
      </c>
    </row>
    <row r="99" ht="24" spans="1:7">
      <c r="A99" s="86" t="s">
        <v>186</v>
      </c>
      <c r="B99" s="87" t="s">
        <v>163</v>
      </c>
      <c r="C99" s="88" t="s">
        <v>454</v>
      </c>
      <c r="D99" s="40">
        <v>31</v>
      </c>
      <c r="E99" s="58"/>
      <c r="F99" s="58"/>
      <c r="G99" s="59"/>
    </row>
    <row r="100" ht="24" spans="1:7">
      <c r="A100" s="86" t="s">
        <v>187</v>
      </c>
      <c r="B100" s="87" t="s">
        <v>165</v>
      </c>
      <c r="C100" s="88" t="s">
        <v>454</v>
      </c>
      <c r="D100" s="40">
        <v>80</v>
      </c>
      <c r="E100" s="58"/>
      <c r="F100" s="58"/>
      <c r="G100" s="59"/>
    </row>
    <row r="101" ht="24.75" spans="1:7">
      <c r="A101" s="89" t="s">
        <v>188</v>
      </c>
      <c r="B101" s="90" t="s">
        <v>167</v>
      </c>
      <c r="C101" s="91" t="s">
        <v>454</v>
      </c>
      <c r="D101" s="47">
        <v>26</v>
      </c>
      <c r="E101" s="61"/>
      <c r="F101" s="61"/>
      <c r="G101" s="62"/>
    </row>
    <row r="102" ht="24" spans="1:7">
      <c r="A102" s="30" t="s">
        <v>189</v>
      </c>
      <c r="B102" s="31" t="s">
        <v>190</v>
      </c>
      <c r="C102" s="110" t="s">
        <v>149</v>
      </c>
      <c r="D102" s="56"/>
      <c r="E102" s="33">
        <v>8537</v>
      </c>
      <c r="F102" s="33">
        <v>8537</v>
      </c>
      <c r="G102" s="95">
        <v>8537</v>
      </c>
    </row>
    <row r="103" ht="24" spans="1:7">
      <c r="A103" s="37" t="s">
        <v>191</v>
      </c>
      <c r="B103" s="444" t="s">
        <v>192</v>
      </c>
      <c r="C103" s="445" t="s">
        <v>149</v>
      </c>
      <c r="D103" s="40">
        <v>381</v>
      </c>
      <c r="E103" s="58"/>
      <c r="F103" s="58"/>
      <c r="G103" s="59"/>
    </row>
    <row r="104" ht="24.75" spans="1:7">
      <c r="A104" s="44" t="s">
        <v>193</v>
      </c>
      <c r="B104" s="446" t="s">
        <v>194</v>
      </c>
      <c r="C104" s="102" t="s">
        <v>149</v>
      </c>
      <c r="D104" s="61">
        <v>725</v>
      </c>
      <c r="E104" s="61"/>
      <c r="F104" s="61"/>
      <c r="G104" s="62"/>
    </row>
    <row r="105" ht="24" spans="1:7">
      <c r="A105" s="447" t="s">
        <v>195</v>
      </c>
      <c r="B105" s="448" t="s">
        <v>196</v>
      </c>
      <c r="C105" s="449" t="s">
        <v>454</v>
      </c>
      <c r="D105" s="56"/>
      <c r="E105" s="33">
        <v>8537</v>
      </c>
      <c r="F105" s="33">
        <v>8537</v>
      </c>
      <c r="G105" s="95">
        <v>8537</v>
      </c>
    </row>
    <row r="106" ht="36" spans="1:7">
      <c r="A106" s="447" t="s">
        <v>197</v>
      </c>
      <c r="B106" s="448" t="s">
        <v>198</v>
      </c>
      <c r="C106" s="450" t="s">
        <v>454</v>
      </c>
      <c r="D106" s="40">
        <v>381</v>
      </c>
      <c r="E106" s="58"/>
      <c r="F106" s="58"/>
      <c r="G106" s="59"/>
    </row>
    <row r="107" ht="36.75" spans="1:7">
      <c r="A107" s="451" t="s">
        <v>199</v>
      </c>
      <c r="B107" s="452" t="s">
        <v>200</v>
      </c>
      <c r="C107" s="453" t="s">
        <v>454</v>
      </c>
      <c r="D107" s="61">
        <v>725</v>
      </c>
      <c r="E107" s="61"/>
      <c r="F107" s="61"/>
      <c r="G107" s="62"/>
    </row>
    <row r="108" ht="24" spans="1:7">
      <c r="A108" s="447" t="s">
        <v>201</v>
      </c>
      <c r="B108" s="448" t="s">
        <v>202</v>
      </c>
      <c r="C108" s="449" t="s">
        <v>454</v>
      </c>
      <c r="D108" s="56"/>
      <c r="E108" s="33">
        <v>11382</v>
      </c>
      <c r="F108" s="33">
        <v>11382</v>
      </c>
      <c r="G108" s="95">
        <v>11382</v>
      </c>
    </row>
    <row r="109" ht="36" spans="1:7">
      <c r="A109" s="447" t="s">
        <v>203</v>
      </c>
      <c r="B109" s="448" t="s">
        <v>204</v>
      </c>
      <c r="C109" s="450" t="s">
        <v>454</v>
      </c>
      <c r="D109" s="40">
        <v>511</v>
      </c>
      <c r="E109" s="58"/>
      <c r="F109" s="58"/>
      <c r="G109" s="59"/>
    </row>
    <row r="110" ht="36.75" spans="1:7">
      <c r="A110" s="454" t="s">
        <v>205</v>
      </c>
      <c r="B110" s="455" t="s">
        <v>206</v>
      </c>
      <c r="C110" s="453" t="s">
        <v>454</v>
      </c>
      <c r="D110" s="61">
        <v>968</v>
      </c>
      <c r="E110" s="61"/>
      <c r="F110" s="61"/>
      <c r="G110" s="62"/>
    </row>
    <row r="111" ht="15.75" spans="1:7">
      <c r="A111" s="51" t="s">
        <v>207</v>
      </c>
      <c r="B111" s="456" t="s">
        <v>208</v>
      </c>
      <c r="C111" s="304"/>
      <c r="D111" s="304"/>
      <c r="E111" s="304"/>
      <c r="F111" s="304"/>
      <c r="G111" s="305"/>
    </row>
    <row r="112" ht="15.75" spans="1:7">
      <c r="A112" s="215" t="s">
        <v>209</v>
      </c>
      <c r="B112" s="216" t="s">
        <v>210</v>
      </c>
      <c r="C112" s="217" t="s">
        <v>53</v>
      </c>
      <c r="D112" s="217"/>
      <c r="E112" s="556">
        <f>ROUND([1]ANNEXURE_A2_2024!E112*4.4%+[1]ANNEXURE_A2_2024!E112/1,0)</f>
        <v>268</v>
      </c>
      <c r="F112" s="556">
        <f>ROUND([1]ANNEXURE_A2_2024!F112*4.4%+[1]ANNEXURE_A2_2024!F112/1,0)</f>
        <v>268</v>
      </c>
      <c r="G112" s="557">
        <f>ROUND([1]ANNEXURE_A2_2024!G112*4.4%+[1]ANNEXURE_A2_2024!G112/1,0)</f>
        <v>304</v>
      </c>
    </row>
    <row r="113" ht="15.75" spans="1:7">
      <c r="A113" s="218" t="s">
        <v>211</v>
      </c>
      <c r="B113" s="219" t="s">
        <v>212</v>
      </c>
      <c r="C113" s="220" t="s">
        <v>213</v>
      </c>
      <c r="D113" s="220"/>
      <c r="E113" s="558">
        <f>ROUND([1]ANNEXURE_A2_2024!E113*4.4%+[1]ANNEXURE_A2_2024!E113/1,0)</f>
        <v>268</v>
      </c>
      <c r="F113" s="558">
        <f>ROUND([1]ANNEXURE_A2_2024!F113*4.4%+[1]ANNEXURE_A2_2024!F113/1,0)</f>
        <v>268</v>
      </c>
      <c r="G113" s="559">
        <f>ROUND([1]ANNEXURE_A2_2024!G113*4.4%+[1]ANNEXURE_A2_2024!G113/1,0)</f>
        <v>304</v>
      </c>
    </row>
    <row r="114" ht="15.75" spans="1:7">
      <c r="A114" s="51" t="s">
        <v>214</v>
      </c>
      <c r="B114" s="221" t="s">
        <v>215</v>
      </c>
      <c r="C114" s="213"/>
      <c r="D114" s="213"/>
      <c r="E114" s="213"/>
      <c r="F114" s="213"/>
      <c r="G114" s="214"/>
    </row>
    <row r="115" spans="1:7">
      <c r="A115" s="222" t="s">
        <v>216</v>
      </c>
      <c r="B115" s="350" t="s">
        <v>217</v>
      </c>
      <c r="C115" s="351" t="s">
        <v>218</v>
      </c>
      <c r="D115" s="32"/>
      <c r="E115" s="556">
        <v>48</v>
      </c>
      <c r="F115" s="556">
        <v>48</v>
      </c>
      <c r="G115" s="98">
        <v>58</v>
      </c>
    </row>
    <row r="116" spans="1:7">
      <c r="A116" s="37" t="s">
        <v>219</v>
      </c>
      <c r="B116" s="38" t="s">
        <v>220</v>
      </c>
      <c r="C116" s="39" t="s">
        <v>221</v>
      </c>
      <c r="D116" s="39" t="s">
        <v>222</v>
      </c>
      <c r="E116" s="208"/>
      <c r="F116" s="208"/>
      <c r="G116" s="225"/>
    </row>
    <row r="117" spans="1:7">
      <c r="A117" s="86" t="s">
        <v>223</v>
      </c>
      <c r="B117" s="226" t="s">
        <v>224</v>
      </c>
      <c r="C117" s="39" t="s">
        <v>221</v>
      </c>
      <c r="D117" s="39" t="s">
        <v>222</v>
      </c>
      <c r="E117" s="227"/>
      <c r="F117" s="227"/>
      <c r="G117" s="225"/>
    </row>
    <row r="118" spans="1:7">
      <c r="A118" s="86" t="s">
        <v>225</v>
      </c>
      <c r="B118" s="226" t="s">
        <v>226</v>
      </c>
      <c r="C118" s="39" t="s">
        <v>221</v>
      </c>
      <c r="D118" s="39" t="s">
        <v>222</v>
      </c>
      <c r="E118" s="208"/>
      <c r="F118" s="208"/>
      <c r="G118" s="225"/>
    </row>
    <row r="119" spans="1:7">
      <c r="A119" s="593" t="s">
        <v>227</v>
      </c>
      <c r="B119" s="226" t="s">
        <v>228</v>
      </c>
      <c r="C119" s="39" t="s">
        <v>221</v>
      </c>
      <c r="D119" s="39" t="s">
        <v>222</v>
      </c>
      <c r="E119" s="208"/>
      <c r="F119" s="208"/>
      <c r="G119" s="225"/>
    </row>
    <row r="120" ht="24" spans="1:7">
      <c r="A120" s="593" t="s">
        <v>229</v>
      </c>
      <c r="B120" s="226" t="s">
        <v>230</v>
      </c>
      <c r="C120" s="39" t="s">
        <v>221</v>
      </c>
      <c r="D120" s="39" t="s">
        <v>222</v>
      </c>
      <c r="E120" s="208"/>
      <c r="F120" s="208"/>
      <c r="G120" s="225"/>
    </row>
    <row r="121" ht="24" spans="1:7">
      <c r="A121" s="86" t="s">
        <v>231</v>
      </c>
      <c r="B121" s="226" t="s">
        <v>232</v>
      </c>
      <c r="C121" s="39" t="s">
        <v>221</v>
      </c>
      <c r="D121" s="39" t="s">
        <v>222</v>
      </c>
      <c r="E121" s="208"/>
      <c r="F121" s="208"/>
      <c r="G121" s="225"/>
    </row>
    <row r="122" spans="1:7">
      <c r="A122" s="228" t="s">
        <v>233</v>
      </c>
      <c r="B122" s="226" t="s">
        <v>234</v>
      </c>
      <c r="C122" s="39" t="s">
        <v>221</v>
      </c>
      <c r="D122" s="88" t="s">
        <v>222</v>
      </c>
      <c r="E122" s="208"/>
      <c r="F122" s="208"/>
      <c r="G122" s="225"/>
    </row>
    <row r="123" spans="1:7">
      <c r="A123" s="229" t="s">
        <v>235</v>
      </c>
      <c r="B123" s="230" t="s">
        <v>236</v>
      </c>
      <c r="C123" s="224" t="s">
        <v>221</v>
      </c>
      <c r="D123" s="224" t="s">
        <v>222</v>
      </c>
      <c r="E123" s="208"/>
      <c r="F123" s="208"/>
      <c r="G123" s="225"/>
    </row>
    <row r="124" spans="1:7">
      <c r="A124" s="86" t="s">
        <v>237</v>
      </c>
      <c r="B124" s="231" t="s">
        <v>238</v>
      </c>
      <c r="C124" s="39" t="s">
        <v>221</v>
      </c>
      <c r="D124" s="39" t="s">
        <v>222</v>
      </c>
      <c r="E124" s="208"/>
      <c r="F124" s="208"/>
      <c r="G124" s="225"/>
    </row>
    <row r="125" ht="22.5" spans="1:7">
      <c r="A125" s="232" t="s">
        <v>239</v>
      </c>
      <c r="B125" s="233" t="s">
        <v>240</v>
      </c>
      <c r="C125" s="39" t="s">
        <v>221</v>
      </c>
      <c r="D125" s="39" t="s">
        <v>222</v>
      </c>
      <c r="E125" s="208"/>
      <c r="F125" s="208"/>
      <c r="G125" s="225"/>
    </row>
    <row r="126" spans="1:7">
      <c r="A126" s="457" t="s">
        <v>241</v>
      </c>
      <c r="B126" s="233" t="s">
        <v>242</v>
      </c>
      <c r="C126" s="39" t="s">
        <v>221</v>
      </c>
      <c r="D126" s="88" t="s">
        <v>222</v>
      </c>
      <c r="E126" s="227"/>
      <c r="F126" s="227"/>
      <c r="G126" s="225"/>
    </row>
    <row r="127" spans="1:7">
      <c r="A127" s="458" t="s">
        <v>243</v>
      </c>
      <c r="B127" s="459" t="s">
        <v>244</v>
      </c>
      <c r="C127" s="460" t="s">
        <v>221</v>
      </c>
      <c r="D127" s="461" t="s">
        <v>222</v>
      </c>
      <c r="E127" s="462"/>
      <c r="F127" s="462"/>
      <c r="G127" s="463"/>
    </row>
    <row r="128" spans="1:7">
      <c r="A128" s="464" t="s">
        <v>245</v>
      </c>
      <c r="B128" s="465" t="s">
        <v>246</v>
      </c>
      <c r="C128" s="466" t="s">
        <v>221</v>
      </c>
      <c r="D128" s="467" t="s">
        <v>222</v>
      </c>
      <c r="E128" s="468"/>
      <c r="F128" s="468"/>
      <c r="G128" s="469"/>
    </row>
    <row r="129" ht="15.75" spans="1:7">
      <c r="A129" s="234" t="s">
        <v>247</v>
      </c>
      <c r="B129" s="470" t="s">
        <v>248</v>
      </c>
      <c r="C129" s="471" t="s">
        <v>221</v>
      </c>
      <c r="D129" s="472" t="s">
        <v>222</v>
      </c>
      <c r="E129" s="473"/>
      <c r="F129" s="473"/>
      <c r="G129" s="474"/>
    </row>
    <row r="130" ht="15.75" spans="1:7">
      <c r="A130" s="51" t="s">
        <v>249</v>
      </c>
      <c r="B130" s="238" t="s">
        <v>250</v>
      </c>
      <c r="C130" s="239"/>
      <c r="D130" s="213"/>
      <c r="E130" s="213"/>
      <c r="F130" s="213"/>
      <c r="G130" s="214"/>
    </row>
    <row r="131" spans="1:9">
      <c r="A131" s="30" t="s">
        <v>251</v>
      </c>
      <c r="B131" s="80" t="s">
        <v>252</v>
      </c>
      <c r="C131" s="81" t="s">
        <v>17</v>
      </c>
      <c r="D131" s="56"/>
      <c r="E131" s="33">
        <v>39</v>
      </c>
      <c r="F131" s="33">
        <v>39</v>
      </c>
      <c r="G131" s="95">
        <v>45</v>
      </c>
      <c r="I131" t="s">
        <v>253</v>
      </c>
    </row>
    <row r="132" ht="24" spans="1:7">
      <c r="A132" s="37" t="s">
        <v>254</v>
      </c>
      <c r="B132" s="38" t="s">
        <v>255</v>
      </c>
      <c r="C132" s="39" t="s">
        <v>17</v>
      </c>
      <c r="D132" s="40">
        <v>58</v>
      </c>
      <c r="E132" s="58"/>
      <c r="F132" s="58"/>
      <c r="G132" s="59"/>
    </row>
    <row r="133" ht="24" spans="1:7">
      <c r="A133" s="86" t="s">
        <v>256</v>
      </c>
      <c r="B133" s="87" t="s">
        <v>257</v>
      </c>
      <c r="C133" s="39" t="s">
        <v>17</v>
      </c>
      <c r="D133" s="40">
        <v>69</v>
      </c>
      <c r="E133" s="58"/>
      <c r="F133" s="58"/>
      <c r="G133" s="59"/>
    </row>
    <row r="134" ht="24.75" spans="1:7">
      <c r="A134" s="44" t="s">
        <v>258</v>
      </c>
      <c r="B134" s="45" t="s">
        <v>259</v>
      </c>
      <c r="C134" s="46" t="s">
        <v>17</v>
      </c>
      <c r="D134" s="47">
        <v>51</v>
      </c>
      <c r="E134" s="61"/>
      <c r="F134" s="61"/>
      <c r="G134" s="62"/>
    </row>
    <row r="135" spans="1:7">
      <c r="A135" s="79" t="s">
        <v>260</v>
      </c>
      <c r="B135" s="80" t="s">
        <v>261</v>
      </c>
      <c r="C135" s="81" t="s">
        <v>17</v>
      </c>
      <c r="D135" s="56"/>
      <c r="E135" s="33">
        <v>118</v>
      </c>
      <c r="F135" s="33">
        <v>118</v>
      </c>
      <c r="G135" s="95">
        <v>141</v>
      </c>
    </row>
    <row r="136" ht="24" spans="1:7">
      <c r="A136" s="37" t="s">
        <v>262</v>
      </c>
      <c r="B136" s="38" t="s">
        <v>263</v>
      </c>
      <c r="C136" s="39" t="s">
        <v>17</v>
      </c>
      <c r="D136" s="40">
        <v>135</v>
      </c>
      <c r="E136" s="58"/>
      <c r="F136" s="58"/>
      <c r="G136" s="59"/>
    </row>
    <row r="137" ht="24" spans="1:7">
      <c r="A137" s="37" t="s">
        <v>264</v>
      </c>
      <c r="B137" s="38" t="s">
        <v>265</v>
      </c>
      <c r="C137" s="39" t="s">
        <v>17</v>
      </c>
      <c r="D137" s="40">
        <v>216</v>
      </c>
      <c r="E137" s="58"/>
      <c r="F137" s="58"/>
      <c r="G137" s="59"/>
    </row>
    <row r="138" ht="24.75" spans="1:7">
      <c r="A138" s="44" t="s">
        <v>266</v>
      </c>
      <c r="B138" s="45" t="s">
        <v>267</v>
      </c>
      <c r="C138" s="46" t="s">
        <v>17</v>
      </c>
      <c r="D138" s="47">
        <v>110</v>
      </c>
      <c r="E138" s="61"/>
      <c r="F138" s="61"/>
      <c r="G138" s="62"/>
    </row>
    <row r="139" spans="1:7">
      <c r="A139" s="79" t="s">
        <v>268</v>
      </c>
      <c r="B139" s="80" t="s">
        <v>269</v>
      </c>
      <c r="C139" s="81" t="s">
        <v>17</v>
      </c>
      <c r="D139" s="56"/>
      <c r="E139" s="33">
        <v>740</v>
      </c>
      <c r="F139" s="33">
        <v>740</v>
      </c>
      <c r="G139" s="95">
        <v>850</v>
      </c>
    </row>
    <row r="140" ht="24" spans="1:7">
      <c r="A140" s="37" t="s">
        <v>270</v>
      </c>
      <c r="B140" s="38" t="s">
        <v>271</v>
      </c>
      <c r="C140" s="39" t="s">
        <v>17</v>
      </c>
      <c r="D140" s="40">
        <v>820</v>
      </c>
      <c r="E140" s="58"/>
      <c r="F140" s="58"/>
      <c r="G140" s="59"/>
    </row>
    <row r="141" ht="24.75" spans="1:7">
      <c r="A141" s="44" t="s">
        <v>272</v>
      </c>
      <c r="B141" s="45" t="s">
        <v>273</v>
      </c>
      <c r="C141" s="46" t="s">
        <v>17</v>
      </c>
      <c r="D141" s="61">
        <v>1407</v>
      </c>
      <c r="E141" s="61"/>
      <c r="F141" s="61"/>
      <c r="G141" s="62"/>
    </row>
    <row r="142" spans="1:7">
      <c r="A142" s="79" t="s">
        <v>274</v>
      </c>
      <c r="B142" s="80" t="s">
        <v>275</v>
      </c>
      <c r="C142" s="81" t="s">
        <v>17</v>
      </c>
      <c r="D142" s="56"/>
      <c r="E142" s="33">
        <v>2914</v>
      </c>
      <c r="F142" s="33">
        <v>2914</v>
      </c>
      <c r="G142" s="95">
        <v>3337</v>
      </c>
    </row>
    <row r="143" ht="24" spans="1:7">
      <c r="A143" s="37" t="s">
        <v>276</v>
      </c>
      <c r="B143" s="38" t="s">
        <v>277</v>
      </c>
      <c r="C143" s="39" t="s">
        <v>17</v>
      </c>
      <c r="D143" s="40">
        <v>2516</v>
      </c>
      <c r="E143" s="58"/>
      <c r="F143" s="58"/>
      <c r="G143" s="59"/>
    </row>
    <row r="144" ht="24.75" spans="1:7">
      <c r="A144" s="44" t="s">
        <v>278</v>
      </c>
      <c r="B144" s="45" t="s">
        <v>279</v>
      </c>
      <c r="C144" s="46" t="s">
        <v>17</v>
      </c>
      <c r="D144" s="61">
        <v>5162</v>
      </c>
      <c r="E144" s="61"/>
      <c r="F144" s="61"/>
      <c r="G144" s="62"/>
    </row>
    <row r="145" spans="1:7">
      <c r="A145" s="79" t="s">
        <v>280</v>
      </c>
      <c r="B145" s="80" t="s">
        <v>281</v>
      </c>
      <c r="C145" s="81" t="s">
        <v>17</v>
      </c>
      <c r="D145" s="56"/>
      <c r="E145" s="33">
        <v>9818</v>
      </c>
      <c r="F145" s="33">
        <v>9818</v>
      </c>
      <c r="G145" s="95">
        <v>11219</v>
      </c>
    </row>
    <row r="146" ht="24" spans="1:7">
      <c r="A146" s="37" t="s">
        <v>282</v>
      </c>
      <c r="B146" s="38" t="s">
        <v>283</v>
      </c>
      <c r="C146" s="39" t="s">
        <v>17</v>
      </c>
      <c r="D146" s="40">
        <v>8462</v>
      </c>
      <c r="E146" s="58"/>
      <c r="F146" s="58"/>
      <c r="G146" s="59"/>
    </row>
    <row r="147" ht="24.75" spans="1:7">
      <c r="A147" s="44" t="s">
        <v>284</v>
      </c>
      <c r="B147" s="45" t="s">
        <v>285</v>
      </c>
      <c r="C147" s="46" t="s">
        <v>17</v>
      </c>
      <c r="D147" s="61">
        <v>17363</v>
      </c>
      <c r="E147" s="61"/>
      <c r="F147" s="61"/>
      <c r="G147" s="62"/>
    </row>
    <row r="148" s="1" customFormat="1" ht="15.75" spans="1:7">
      <c r="A148" s="240">
        <v>10</v>
      </c>
      <c r="B148" s="212" t="s">
        <v>286</v>
      </c>
      <c r="C148" s="241"/>
      <c r="D148" s="241"/>
      <c r="E148" s="242"/>
      <c r="F148" s="242"/>
      <c r="G148" s="243"/>
    </row>
    <row r="149" spans="1:7">
      <c r="A149" s="244">
        <v>1010</v>
      </c>
      <c r="B149" s="80" t="s">
        <v>287</v>
      </c>
      <c r="C149" s="81" t="s">
        <v>288</v>
      </c>
      <c r="D149" s="56"/>
      <c r="E149" s="33">
        <v>131</v>
      </c>
      <c r="F149" s="33">
        <v>131</v>
      </c>
      <c r="G149" s="95">
        <v>156</v>
      </c>
    </row>
    <row r="150" ht="24" spans="1:7">
      <c r="A150" s="245">
        <v>1011</v>
      </c>
      <c r="B150" s="38" t="s">
        <v>289</v>
      </c>
      <c r="C150" s="39" t="s">
        <v>288</v>
      </c>
      <c r="D150" s="40">
        <v>143</v>
      </c>
      <c r="E150" s="58"/>
      <c r="F150" s="58"/>
      <c r="G150" s="59"/>
    </row>
    <row r="151" ht="24" spans="1:7">
      <c r="A151" s="245">
        <v>1012</v>
      </c>
      <c r="B151" s="38" t="s">
        <v>290</v>
      </c>
      <c r="C151" s="39" t="s">
        <v>288</v>
      </c>
      <c r="D151" s="40">
        <v>333</v>
      </c>
      <c r="E151" s="58"/>
      <c r="F151" s="58"/>
      <c r="G151" s="59"/>
    </row>
    <row r="152" ht="24" spans="1:7">
      <c r="A152" s="245">
        <v>1013</v>
      </c>
      <c r="B152" s="38" t="s">
        <v>291</v>
      </c>
      <c r="C152" s="39" t="s">
        <v>288</v>
      </c>
      <c r="D152" s="47">
        <v>84</v>
      </c>
      <c r="E152" s="58"/>
      <c r="F152" s="58"/>
      <c r="G152" s="59"/>
    </row>
    <row r="153" ht="24.75" spans="1:7">
      <c r="A153" s="283">
        <v>1014</v>
      </c>
      <c r="B153" s="45" t="s">
        <v>292</v>
      </c>
      <c r="C153" s="46" t="s">
        <v>288</v>
      </c>
      <c r="D153" s="47">
        <v>86</v>
      </c>
      <c r="E153" s="475"/>
      <c r="F153" s="476"/>
      <c r="G153" s="477"/>
    </row>
    <row r="154" ht="24" spans="1:7">
      <c r="A154" s="284">
        <v>1020</v>
      </c>
      <c r="B154" s="80" t="s">
        <v>293</v>
      </c>
      <c r="C154" s="81" t="s">
        <v>288</v>
      </c>
      <c r="D154" s="56"/>
      <c r="E154" s="33">
        <v>263</v>
      </c>
      <c r="F154" s="33">
        <v>263</v>
      </c>
      <c r="G154" s="95">
        <v>314</v>
      </c>
    </row>
    <row r="155" ht="24" spans="1:7">
      <c r="A155" s="245">
        <v>1021</v>
      </c>
      <c r="B155" s="38" t="s">
        <v>294</v>
      </c>
      <c r="C155" s="39" t="s">
        <v>288</v>
      </c>
      <c r="D155" s="40">
        <v>219</v>
      </c>
      <c r="E155" s="58"/>
      <c r="F155" s="58"/>
      <c r="G155" s="59"/>
    </row>
    <row r="156" ht="24" spans="1:7">
      <c r="A156" s="285">
        <v>1022</v>
      </c>
      <c r="B156" s="38" t="s">
        <v>295</v>
      </c>
      <c r="C156" s="39" t="s">
        <v>288</v>
      </c>
      <c r="D156" s="40">
        <v>498</v>
      </c>
      <c r="E156" s="58"/>
      <c r="F156" s="58"/>
      <c r="G156" s="59"/>
    </row>
    <row r="157" ht="24" spans="1:7">
      <c r="A157" s="286">
        <v>1023</v>
      </c>
      <c r="B157" s="38" t="s">
        <v>296</v>
      </c>
      <c r="C157" s="39" t="s">
        <v>288</v>
      </c>
      <c r="D157" s="47">
        <v>127</v>
      </c>
      <c r="E157" s="58"/>
      <c r="F157" s="58"/>
      <c r="G157" s="59"/>
    </row>
    <row r="158" ht="24.75" spans="1:7">
      <c r="A158" s="283">
        <v>1024</v>
      </c>
      <c r="B158" s="45" t="s">
        <v>297</v>
      </c>
      <c r="C158" s="46" t="s">
        <v>288</v>
      </c>
      <c r="D158" s="47">
        <v>131</v>
      </c>
      <c r="E158" s="475"/>
      <c r="F158" s="476"/>
      <c r="G158" s="477"/>
    </row>
    <row r="159" ht="22.5" spans="1:7">
      <c r="A159" s="478">
        <v>1030</v>
      </c>
      <c r="B159" s="288" t="s">
        <v>298</v>
      </c>
      <c r="C159" s="289" t="s">
        <v>288</v>
      </c>
      <c r="D159" s="56"/>
      <c r="E159" s="33">
        <v>131</v>
      </c>
      <c r="F159" s="33">
        <v>131</v>
      </c>
      <c r="G159" s="95">
        <v>156</v>
      </c>
    </row>
    <row r="160" ht="22.5" spans="1:7">
      <c r="A160" s="479">
        <v>1031</v>
      </c>
      <c r="B160" s="291" t="s">
        <v>299</v>
      </c>
      <c r="C160" s="292" t="s">
        <v>288</v>
      </c>
      <c r="D160" s="40">
        <v>143</v>
      </c>
      <c r="E160" s="58"/>
      <c r="F160" s="58"/>
      <c r="G160" s="59"/>
    </row>
    <row r="161" ht="22.5" spans="1:7">
      <c r="A161" s="480">
        <v>1032</v>
      </c>
      <c r="B161" s="294" t="s">
        <v>300</v>
      </c>
      <c r="C161" s="295" t="s">
        <v>288</v>
      </c>
      <c r="D161" s="40">
        <v>333</v>
      </c>
      <c r="E161" s="58"/>
      <c r="F161" s="58"/>
      <c r="G161" s="59"/>
    </row>
    <row r="162" ht="22.5" spans="1:7">
      <c r="A162" s="481">
        <v>1033</v>
      </c>
      <c r="B162" s="297" t="s">
        <v>301</v>
      </c>
      <c r="C162" s="298" t="s">
        <v>288</v>
      </c>
      <c r="D162" s="47">
        <v>84</v>
      </c>
      <c r="E162" s="58"/>
      <c r="F162" s="58"/>
      <c r="G162" s="59"/>
    </row>
    <row r="163" ht="23.25" spans="1:7">
      <c r="A163" s="482">
        <v>1034</v>
      </c>
      <c r="B163" s="300" t="s">
        <v>302</v>
      </c>
      <c r="C163" s="301" t="s">
        <v>288</v>
      </c>
      <c r="D163" s="47">
        <v>86</v>
      </c>
      <c r="E163" s="475"/>
      <c r="F163" s="476"/>
      <c r="G163" s="477"/>
    </row>
    <row r="164" spans="1:7">
      <c r="A164" s="97" t="s">
        <v>303</v>
      </c>
      <c r="B164" s="223" t="s">
        <v>304</v>
      </c>
      <c r="C164" s="224" t="s">
        <v>305</v>
      </c>
      <c r="D164" s="56"/>
      <c r="E164" s="33">
        <v>131</v>
      </c>
      <c r="F164" s="33">
        <v>131</v>
      </c>
      <c r="G164" s="95">
        <v>156</v>
      </c>
    </row>
    <row r="165" ht="24" spans="1:7">
      <c r="A165" s="37" t="s">
        <v>306</v>
      </c>
      <c r="B165" s="38" t="s">
        <v>307</v>
      </c>
      <c r="C165" s="39" t="s">
        <v>305</v>
      </c>
      <c r="D165" s="40">
        <v>143</v>
      </c>
      <c r="E165" s="58"/>
      <c r="F165" s="58"/>
      <c r="G165" s="59"/>
    </row>
    <row r="166" ht="24" spans="1:7">
      <c r="A166" s="37" t="s">
        <v>308</v>
      </c>
      <c r="B166" s="38" t="s">
        <v>309</v>
      </c>
      <c r="C166" s="39" t="s">
        <v>305</v>
      </c>
      <c r="D166" s="40">
        <v>333</v>
      </c>
      <c r="E166" s="58"/>
      <c r="F166" s="58"/>
      <c r="G166" s="59"/>
    </row>
    <row r="167" ht="24" spans="1:7">
      <c r="A167" s="37" t="s">
        <v>310</v>
      </c>
      <c r="B167" s="38" t="s">
        <v>311</v>
      </c>
      <c r="C167" s="39" t="s">
        <v>305</v>
      </c>
      <c r="D167" s="47">
        <v>84</v>
      </c>
      <c r="E167" s="58"/>
      <c r="F167" s="58"/>
      <c r="G167" s="59"/>
    </row>
    <row r="168" ht="24.75" spans="1:7">
      <c r="A168" s="44" t="s">
        <v>312</v>
      </c>
      <c r="B168" s="45" t="s">
        <v>313</v>
      </c>
      <c r="C168" s="46" t="s">
        <v>305</v>
      </c>
      <c r="D168" s="47">
        <v>86</v>
      </c>
      <c r="E168" s="475"/>
      <c r="F168" s="476"/>
      <c r="G168" s="477"/>
    </row>
    <row r="169" customHeight="1" spans="1:7">
      <c r="A169" s="240">
        <v>11</v>
      </c>
      <c r="B169" s="302" t="s">
        <v>314</v>
      </c>
      <c r="C169" s="303"/>
      <c r="D169" s="304"/>
      <c r="E169" s="304"/>
      <c r="F169" s="304"/>
      <c r="G169" s="485"/>
    </row>
    <row r="170" spans="1:7">
      <c r="A170" s="306">
        <v>1110</v>
      </c>
      <c r="B170" s="486" t="s">
        <v>315</v>
      </c>
      <c r="C170" s="487" t="s">
        <v>17</v>
      </c>
      <c r="D170" s="56"/>
      <c r="E170" s="33">
        <v>617</v>
      </c>
      <c r="F170" s="33">
        <v>617</v>
      </c>
      <c r="G170" s="95">
        <v>739</v>
      </c>
    </row>
    <row r="171" ht="24" spans="1:7">
      <c r="A171" s="307">
        <v>1111</v>
      </c>
      <c r="B171" s="87" t="s">
        <v>316</v>
      </c>
      <c r="C171" s="88" t="s">
        <v>17</v>
      </c>
      <c r="D171" s="40">
        <v>216</v>
      </c>
      <c r="E171" s="58"/>
      <c r="F171" s="58"/>
      <c r="G171" s="59"/>
    </row>
    <row r="172" ht="24.75" spans="1:7">
      <c r="A172" s="308">
        <v>1112</v>
      </c>
      <c r="B172" s="90" t="s">
        <v>317</v>
      </c>
      <c r="C172" s="91" t="s">
        <v>17</v>
      </c>
      <c r="D172" s="61">
        <v>409</v>
      </c>
      <c r="E172" s="61"/>
      <c r="F172" s="61"/>
      <c r="G172" s="62"/>
    </row>
    <row r="173" spans="1:7">
      <c r="A173" s="309">
        <v>1120</v>
      </c>
      <c r="B173" s="84" t="s">
        <v>318</v>
      </c>
      <c r="C173" s="85" t="s">
        <v>17</v>
      </c>
      <c r="D173" s="56"/>
      <c r="E173" s="33">
        <v>617</v>
      </c>
      <c r="F173" s="33">
        <v>617</v>
      </c>
      <c r="G173" s="95">
        <v>739</v>
      </c>
    </row>
    <row r="174" ht="24" spans="1:7">
      <c r="A174" s="310">
        <v>1121</v>
      </c>
      <c r="B174" s="87" t="s">
        <v>319</v>
      </c>
      <c r="C174" s="88" t="s">
        <v>17</v>
      </c>
      <c r="D174" s="40">
        <v>316</v>
      </c>
      <c r="E174" s="58"/>
      <c r="F174" s="58"/>
      <c r="G174" s="59"/>
    </row>
    <row r="175" ht="24.75" spans="1:7">
      <c r="A175" s="308">
        <v>1122</v>
      </c>
      <c r="B175" s="90" t="s">
        <v>320</v>
      </c>
      <c r="C175" s="91" t="s">
        <v>17</v>
      </c>
      <c r="D175" s="61">
        <v>715</v>
      </c>
      <c r="E175" s="61"/>
      <c r="F175" s="61"/>
      <c r="G175" s="62"/>
    </row>
    <row r="176" spans="1:7">
      <c r="A176" s="306">
        <v>1130</v>
      </c>
      <c r="B176" s="486" t="s">
        <v>321</v>
      </c>
      <c r="C176" s="487" t="s">
        <v>17</v>
      </c>
      <c r="D176" s="56"/>
      <c r="E176" s="33">
        <v>617</v>
      </c>
      <c r="F176" s="33">
        <v>617</v>
      </c>
      <c r="G176" s="95">
        <v>739</v>
      </c>
    </row>
    <row r="177" ht="24" spans="1:7">
      <c r="A177" s="311">
        <v>1131</v>
      </c>
      <c r="B177" s="87" t="s">
        <v>322</v>
      </c>
      <c r="C177" s="88" t="s">
        <v>17</v>
      </c>
      <c r="D177" s="40">
        <v>497</v>
      </c>
      <c r="E177" s="58"/>
      <c r="F177" s="58"/>
      <c r="G177" s="59"/>
    </row>
    <row r="178" ht="24.75" spans="1:7">
      <c r="A178" s="308">
        <v>1132</v>
      </c>
      <c r="B178" s="90" t="s">
        <v>323</v>
      </c>
      <c r="C178" s="91" t="s">
        <v>17</v>
      </c>
      <c r="D178" s="61">
        <v>1118</v>
      </c>
      <c r="E178" s="61"/>
      <c r="F178" s="61"/>
      <c r="G178" s="62"/>
    </row>
    <row r="179" spans="1:7">
      <c r="A179" s="306">
        <v>1140</v>
      </c>
      <c r="B179" s="486" t="s">
        <v>324</v>
      </c>
      <c r="C179" s="487" t="s">
        <v>17</v>
      </c>
      <c r="D179" s="56"/>
      <c r="E179" s="33">
        <v>617</v>
      </c>
      <c r="F179" s="33">
        <v>617</v>
      </c>
      <c r="G179" s="95">
        <v>739</v>
      </c>
    </row>
    <row r="180" ht="24" spans="1:7">
      <c r="A180" s="307">
        <v>1141</v>
      </c>
      <c r="B180" s="87" t="s">
        <v>325</v>
      </c>
      <c r="C180" s="88" t="s">
        <v>17</v>
      </c>
      <c r="D180" s="40">
        <v>1313</v>
      </c>
      <c r="E180" s="58"/>
      <c r="F180" s="58"/>
      <c r="G180" s="59"/>
    </row>
    <row r="181" ht="24.75" spans="1:7">
      <c r="A181" s="308">
        <v>1142</v>
      </c>
      <c r="B181" s="90" t="s">
        <v>326</v>
      </c>
      <c r="C181" s="91" t="s">
        <v>17</v>
      </c>
      <c r="D181" s="61">
        <v>2963</v>
      </c>
      <c r="E181" s="61"/>
      <c r="F181" s="61"/>
      <c r="G181" s="62"/>
    </row>
    <row r="182" customHeight="1" spans="1:7">
      <c r="A182" s="312">
        <v>12</v>
      </c>
      <c r="B182" s="221" t="s">
        <v>327</v>
      </c>
      <c r="C182" s="313"/>
      <c r="D182" s="213"/>
      <c r="E182" s="213"/>
      <c r="F182" s="304"/>
      <c r="G182" s="305"/>
    </row>
    <row r="183" ht="24" spans="1:7">
      <c r="A183" s="244">
        <v>1210</v>
      </c>
      <c r="B183" s="31" t="s">
        <v>328</v>
      </c>
      <c r="C183" s="32" t="s">
        <v>17</v>
      </c>
      <c r="D183" s="56"/>
      <c r="E183" s="33">
        <v>1995</v>
      </c>
      <c r="F183" s="33">
        <v>2919</v>
      </c>
      <c r="G183" s="95">
        <v>3369</v>
      </c>
    </row>
    <row r="184" ht="24" spans="1:7">
      <c r="A184" s="314">
        <v>1211</v>
      </c>
      <c r="B184" s="38" t="s">
        <v>329</v>
      </c>
      <c r="C184" s="39" t="s">
        <v>17</v>
      </c>
      <c r="D184" s="40">
        <v>216</v>
      </c>
      <c r="E184" s="58"/>
      <c r="F184" s="58"/>
      <c r="G184" s="59"/>
    </row>
    <row r="185" ht="24.75" spans="1:7">
      <c r="A185" s="283">
        <v>1212</v>
      </c>
      <c r="B185" s="45" t="s">
        <v>330</v>
      </c>
      <c r="C185" s="46" t="s">
        <v>17</v>
      </c>
      <c r="D185" s="61">
        <v>409</v>
      </c>
      <c r="E185" s="61"/>
      <c r="F185" s="61"/>
      <c r="G185" s="62"/>
    </row>
    <row r="186" ht="24" spans="1:7">
      <c r="A186" s="244">
        <v>1220</v>
      </c>
      <c r="B186" s="31" t="s">
        <v>331</v>
      </c>
      <c r="C186" s="32" t="s">
        <v>17</v>
      </c>
      <c r="D186" s="56"/>
      <c r="E186" s="33">
        <v>3018</v>
      </c>
      <c r="F186" s="33">
        <v>4428</v>
      </c>
      <c r="G186" s="95">
        <v>5098</v>
      </c>
    </row>
    <row r="187" ht="24" spans="1:7">
      <c r="A187" s="314">
        <v>1221</v>
      </c>
      <c r="B187" s="38" t="s">
        <v>332</v>
      </c>
      <c r="C187" s="39" t="s">
        <v>17</v>
      </c>
      <c r="D187" s="40">
        <v>316</v>
      </c>
      <c r="E187" s="58"/>
      <c r="F187" s="58"/>
      <c r="G187" s="59"/>
    </row>
    <row r="188" ht="24.75" spans="1:7">
      <c r="A188" s="283">
        <v>1222</v>
      </c>
      <c r="B188" s="45" t="s">
        <v>333</v>
      </c>
      <c r="C188" s="46" t="s">
        <v>17</v>
      </c>
      <c r="D188" s="61">
        <v>715</v>
      </c>
      <c r="E188" s="61"/>
      <c r="F188" s="61"/>
      <c r="G188" s="62"/>
    </row>
    <row r="189" ht="24" spans="1:7">
      <c r="A189" s="244">
        <v>1230</v>
      </c>
      <c r="B189" s="31" t="s">
        <v>334</v>
      </c>
      <c r="C189" s="32" t="s">
        <v>17</v>
      </c>
      <c r="D189" s="56"/>
      <c r="E189" s="33">
        <v>5186</v>
      </c>
      <c r="F189" s="33">
        <v>7608</v>
      </c>
      <c r="G189" s="95">
        <v>8778</v>
      </c>
    </row>
    <row r="190" ht="24" spans="1:7">
      <c r="A190" s="314">
        <v>1231</v>
      </c>
      <c r="B190" s="38" t="s">
        <v>335</v>
      </c>
      <c r="C190" s="39" t="s">
        <v>17</v>
      </c>
      <c r="D190" s="40">
        <v>497</v>
      </c>
      <c r="E190" s="58"/>
      <c r="F190" s="58"/>
      <c r="G190" s="59"/>
    </row>
    <row r="191" ht="24.75" spans="1:7">
      <c r="A191" s="283">
        <v>1232</v>
      </c>
      <c r="B191" s="45" t="s">
        <v>336</v>
      </c>
      <c r="C191" s="46" t="s">
        <v>17</v>
      </c>
      <c r="D191" s="61">
        <v>1118</v>
      </c>
      <c r="E191" s="61"/>
      <c r="F191" s="61"/>
      <c r="G191" s="62"/>
    </row>
    <row r="192" ht="24" spans="1:7">
      <c r="A192" s="244">
        <v>1240</v>
      </c>
      <c r="B192" s="31" t="s">
        <v>337</v>
      </c>
      <c r="C192" s="32" t="s">
        <v>17</v>
      </c>
      <c r="D192" s="56"/>
      <c r="E192" s="33">
        <v>13295</v>
      </c>
      <c r="F192" s="33">
        <v>19502</v>
      </c>
      <c r="G192" s="95">
        <v>22472</v>
      </c>
    </row>
    <row r="193" ht="24" spans="1:7">
      <c r="A193" s="314">
        <v>1241</v>
      </c>
      <c r="B193" s="38" t="s">
        <v>338</v>
      </c>
      <c r="C193" s="39" t="s">
        <v>17</v>
      </c>
      <c r="D193" s="40">
        <v>1313</v>
      </c>
      <c r="E193" s="58"/>
      <c r="F193" s="58"/>
      <c r="G193" s="59"/>
    </row>
    <row r="194" ht="24.75" spans="1:7">
      <c r="A194" s="283">
        <v>1242</v>
      </c>
      <c r="B194" s="45" t="s">
        <v>339</v>
      </c>
      <c r="C194" s="46" t="s">
        <v>17</v>
      </c>
      <c r="D194" s="61">
        <v>2963</v>
      </c>
      <c r="E194" s="61"/>
      <c r="F194" s="61"/>
      <c r="G194" s="62"/>
    </row>
    <row r="195" ht="24" spans="1:7">
      <c r="A195" s="244">
        <v>1250</v>
      </c>
      <c r="B195" s="31" t="s">
        <v>340</v>
      </c>
      <c r="C195" s="32" t="s">
        <v>17</v>
      </c>
      <c r="D195" s="56"/>
      <c r="E195" s="33">
        <v>18613</v>
      </c>
      <c r="F195" s="33">
        <v>27302</v>
      </c>
      <c r="G195" s="95">
        <v>31461</v>
      </c>
    </row>
    <row r="196" ht="24" spans="1:7">
      <c r="A196" s="314">
        <v>1251</v>
      </c>
      <c r="B196" s="38" t="s">
        <v>341</v>
      </c>
      <c r="C196" s="39" t="s">
        <v>17</v>
      </c>
      <c r="D196" s="40">
        <v>1837</v>
      </c>
      <c r="E196" s="58"/>
      <c r="F196" s="58"/>
      <c r="G196" s="59"/>
    </row>
    <row r="197" ht="24.75" spans="1:7">
      <c r="A197" s="283">
        <v>1252</v>
      </c>
      <c r="B197" s="45" t="s">
        <v>342</v>
      </c>
      <c r="C197" s="46" t="s">
        <v>17</v>
      </c>
      <c r="D197" s="61">
        <v>4148</v>
      </c>
      <c r="E197" s="61"/>
      <c r="F197" s="61"/>
      <c r="G197" s="62"/>
    </row>
    <row r="198" ht="15.75" spans="1:7">
      <c r="A198" s="312">
        <v>13</v>
      </c>
      <c r="B198" s="315" t="s">
        <v>343</v>
      </c>
      <c r="C198" s="213"/>
      <c r="D198" s="213"/>
      <c r="E198" s="213"/>
      <c r="F198" s="213"/>
      <c r="G198" s="305"/>
    </row>
    <row r="199" ht="24" spans="1:7">
      <c r="A199" s="244">
        <v>1310</v>
      </c>
      <c r="B199" s="80" t="s">
        <v>344</v>
      </c>
      <c r="C199" s="81" t="s">
        <v>345</v>
      </c>
      <c r="D199" s="56"/>
      <c r="E199" s="33">
        <v>84</v>
      </c>
      <c r="F199" s="33">
        <v>84</v>
      </c>
      <c r="G199" s="95">
        <v>101</v>
      </c>
    </row>
    <row r="200" ht="24" spans="1:7">
      <c r="A200" s="310">
        <v>1313</v>
      </c>
      <c r="B200" s="87" t="s">
        <v>346</v>
      </c>
      <c r="C200" s="88" t="s">
        <v>345</v>
      </c>
      <c r="D200" s="40">
        <v>73</v>
      </c>
      <c r="E200" s="58"/>
      <c r="F200" s="58"/>
      <c r="G200" s="59"/>
    </row>
    <row r="201" ht="24.75" spans="1:7">
      <c r="A201" s="283">
        <v>1314</v>
      </c>
      <c r="B201" s="45" t="s">
        <v>347</v>
      </c>
      <c r="C201" s="46" t="s">
        <v>345</v>
      </c>
      <c r="D201" s="61">
        <v>73</v>
      </c>
      <c r="E201" s="61"/>
      <c r="F201" s="61"/>
      <c r="G201" s="62"/>
    </row>
    <row r="202" ht="24" spans="1:7">
      <c r="A202" s="284">
        <v>1320</v>
      </c>
      <c r="B202" s="80" t="s">
        <v>348</v>
      </c>
      <c r="C202" s="81" t="s">
        <v>345</v>
      </c>
      <c r="D202" s="56"/>
      <c r="E202" s="33">
        <v>65</v>
      </c>
      <c r="F202" s="33">
        <v>65</v>
      </c>
      <c r="G202" s="95">
        <v>72</v>
      </c>
    </row>
    <row r="203" ht="24.75" spans="1:7">
      <c r="A203" s="283">
        <v>1324</v>
      </c>
      <c r="B203" s="45" t="s">
        <v>349</v>
      </c>
      <c r="C203" s="46" t="s">
        <v>345</v>
      </c>
      <c r="D203" s="40">
        <v>51</v>
      </c>
      <c r="E203" s="58"/>
      <c r="F203" s="58"/>
      <c r="G203" s="59"/>
    </row>
    <row r="204" s="1" customFormat="1" ht="15.75" spans="1:7">
      <c r="A204" s="240">
        <v>14</v>
      </c>
      <c r="B204" s="221" t="s">
        <v>350</v>
      </c>
      <c r="C204" s="241"/>
      <c r="D204" s="241"/>
      <c r="E204" s="241"/>
      <c r="F204" s="241"/>
      <c r="G204" s="316"/>
    </row>
    <row r="205" ht="24" spans="1:7">
      <c r="A205" s="490">
        <v>1410</v>
      </c>
      <c r="B205" s="491" t="s">
        <v>455</v>
      </c>
      <c r="C205" s="492" t="s">
        <v>456</v>
      </c>
      <c r="D205" s="493"/>
      <c r="E205" s="494">
        <v>81</v>
      </c>
      <c r="F205" s="494"/>
      <c r="G205" s="495"/>
    </row>
    <row r="206" ht="24" spans="1:7">
      <c r="A206" s="496">
        <v>1420</v>
      </c>
      <c r="B206" s="497" t="s">
        <v>457</v>
      </c>
      <c r="C206" s="498" t="s">
        <v>354</v>
      </c>
      <c r="D206" s="499"/>
      <c r="E206" s="500"/>
      <c r="F206" s="500">
        <v>1730</v>
      </c>
      <c r="G206" s="501">
        <v>2332</v>
      </c>
    </row>
    <row r="207" ht="24" spans="1:7">
      <c r="A207" s="502">
        <v>1424</v>
      </c>
      <c r="B207" s="503" t="s">
        <v>458</v>
      </c>
      <c r="C207" s="492" t="s">
        <v>360</v>
      </c>
      <c r="D207" s="499">
        <v>751</v>
      </c>
      <c r="E207" s="504"/>
      <c r="F207" s="504"/>
      <c r="G207" s="505"/>
    </row>
    <row r="208" ht="24" spans="1:7">
      <c r="A208" s="502">
        <v>1425</v>
      </c>
      <c r="B208" s="503" t="s">
        <v>459</v>
      </c>
      <c r="C208" s="492" t="s">
        <v>360</v>
      </c>
      <c r="D208" s="499">
        <v>287</v>
      </c>
      <c r="E208" s="504"/>
      <c r="F208" s="504"/>
      <c r="G208" s="505"/>
    </row>
    <row r="209" ht="24" spans="1:7">
      <c r="A209" s="502">
        <v>1426</v>
      </c>
      <c r="B209" s="503" t="s">
        <v>460</v>
      </c>
      <c r="C209" s="492" t="s">
        <v>360</v>
      </c>
      <c r="D209" s="499">
        <v>422</v>
      </c>
      <c r="E209" s="504"/>
      <c r="F209" s="504"/>
      <c r="G209" s="505"/>
    </row>
    <row r="210" ht="24" spans="1:7">
      <c r="A210" s="502">
        <v>1427</v>
      </c>
      <c r="B210" s="503" t="s">
        <v>461</v>
      </c>
      <c r="C210" s="492" t="s">
        <v>360</v>
      </c>
      <c r="D210" s="499">
        <v>422</v>
      </c>
      <c r="E210" s="504"/>
      <c r="F210" s="504"/>
      <c r="G210" s="505"/>
    </row>
    <row r="211" ht="24" spans="1:7">
      <c r="A211" s="502">
        <v>1428</v>
      </c>
      <c r="B211" s="506" t="s">
        <v>462</v>
      </c>
      <c r="C211" s="492" t="s">
        <v>360</v>
      </c>
      <c r="D211" s="499">
        <v>455</v>
      </c>
      <c r="E211" s="504"/>
      <c r="F211" s="504"/>
      <c r="G211" s="505"/>
    </row>
    <row r="212" ht="24.75" spans="1:7">
      <c r="A212" s="507">
        <v>1429</v>
      </c>
      <c r="B212" s="508" t="s">
        <v>463</v>
      </c>
      <c r="C212" s="509" t="s">
        <v>360</v>
      </c>
      <c r="D212" s="560">
        <v>523</v>
      </c>
      <c r="E212" s="511"/>
      <c r="F212" s="511"/>
      <c r="G212" s="512"/>
    </row>
    <row r="213" spans="1:7">
      <c r="A213" s="496">
        <v>1430</v>
      </c>
      <c r="B213" s="491" t="s">
        <v>464</v>
      </c>
      <c r="C213" s="498" t="s">
        <v>354</v>
      </c>
      <c r="D213" s="499"/>
      <c r="E213" s="504"/>
      <c r="F213" s="514">
        <v>2332</v>
      </c>
      <c r="G213" s="515">
        <v>2332</v>
      </c>
    </row>
    <row r="214" ht="24" spans="1:7">
      <c r="A214" s="502">
        <v>1434</v>
      </c>
      <c r="B214" s="506" t="s">
        <v>465</v>
      </c>
      <c r="C214" s="492" t="s">
        <v>360</v>
      </c>
      <c r="D214" s="499">
        <v>751</v>
      </c>
      <c r="E214" s="504"/>
      <c r="F214" s="504"/>
      <c r="G214" s="505"/>
    </row>
    <row r="215" ht="24" spans="1:7">
      <c r="A215" s="502">
        <v>1435</v>
      </c>
      <c r="B215" s="506" t="s">
        <v>466</v>
      </c>
      <c r="C215" s="492" t="s">
        <v>360</v>
      </c>
      <c r="D215" s="499">
        <v>287</v>
      </c>
      <c r="E215" s="504"/>
      <c r="F215" s="504"/>
      <c r="G215" s="505"/>
    </row>
    <row r="216" ht="24" spans="1:7">
      <c r="A216" s="502">
        <v>1436</v>
      </c>
      <c r="B216" s="506" t="s">
        <v>467</v>
      </c>
      <c r="C216" s="492" t="s">
        <v>360</v>
      </c>
      <c r="D216" s="499">
        <v>422</v>
      </c>
      <c r="E216" s="504"/>
      <c r="F216" s="504"/>
      <c r="G216" s="505"/>
    </row>
    <row r="217" ht="24" spans="1:7">
      <c r="A217" s="502">
        <v>1437</v>
      </c>
      <c r="B217" s="506" t="s">
        <v>468</v>
      </c>
      <c r="C217" s="492" t="s">
        <v>360</v>
      </c>
      <c r="D217" s="499">
        <v>422</v>
      </c>
      <c r="E217" s="504"/>
      <c r="F217" s="504"/>
      <c r="G217" s="505"/>
    </row>
    <row r="218" ht="24" spans="1:7">
      <c r="A218" s="502">
        <v>1438</v>
      </c>
      <c r="B218" s="506" t="s">
        <v>469</v>
      </c>
      <c r="C218" s="492" t="s">
        <v>360</v>
      </c>
      <c r="D218" s="499">
        <v>455</v>
      </c>
      <c r="E218" s="504"/>
      <c r="F218" s="504"/>
      <c r="G218" s="505"/>
    </row>
    <row r="219" ht="15.75" spans="1:7">
      <c r="A219" s="507">
        <v>1439</v>
      </c>
      <c r="B219" s="508" t="s">
        <v>470</v>
      </c>
      <c r="C219" s="509" t="s">
        <v>360</v>
      </c>
      <c r="D219" s="560">
        <v>523</v>
      </c>
      <c r="E219" s="511"/>
      <c r="F219" s="511"/>
      <c r="G219" s="512"/>
    </row>
    <row r="220" spans="1:7">
      <c r="A220" s="496">
        <v>1450</v>
      </c>
      <c r="B220" s="497" t="s">
        <v>471</v>
      </c>
      <c r="C220" s="498" t="s">
        <v>360</v>
      </c>
      <c r="D220" s="519"/>
      <c r="E220" s="520"/>
      <c r="F220" s="561">
        <v>1730</v>
      </c>
      <c r="G220" s="562">
        <v>2332</v>
      </c>
    </row>
    <row r="221" ht="24" spans="1:7">
      <c r="A221" s="502">
        <v>1454</v>
      </c>
      <c r="B221" s="506" t="s">
        <v>472</v>
      </c>
      <c r="C221" s="498" t="s">
        <v>360</v>
      </c>
      <c r="D221" s="498">
        <v>751</v>
      </c>
      <c r="E221" s="504"/>
      <c r="F221" s="504"/>
      <c r="G221" s="505"/>
    </row>
    <row r="222" ht="24" spans="1:7">
      <c r="A222" s="502">
        <v>1455</v>
      </c>
      <c r="B222" s="506" t="s">
        <v>473</v>
      </c>
      <c r="C222" s="498" t="s">
        <v>360</v>
      </c>
      <c r="D222" s="498">
        <v>287</v>
      </c>
      <c r="E222" s="504"/>
      <c r="F222" s="504"/>
      <c r="G222" s="505"/>
    </row>
    <row r="223" ht="24" spans="1:7">
      <c r="A223" s="502">
        <v>1456</v>
      </c>
      <c r="B223" s="506" t="s">
        <v>474</v>
      </c>
      <c r="C223" s="498" t="s">
        <v>360</v>
      </c>
      <c r="D223" s="498">
        <v>422</v>
      </c>
      <c r="E223" s="504"/>
      <c r="F223" s="504"/>
      <c r="G223" s="505"/>
    </row>
    <row r="224" ht="24" spans="1:7">
      <c r="A224" s="502">
        <v>1457</v>
      </c>
      <c r="B224" s="506" t="s">
        <v>475</v>
      </c>
      <c r="C224" s="498" t="s">
        <v>360</v>
      </c>
      <c r="D224" s="498">
        <v>422</v>
      </c>
      <c r="E224" s="521"/>
      <c r="F224" s="521"/>
      <c r="G224" s="522"/>
    </row>
    <row r="225" ht="24" spans="1:7">
      <c r="A225" s="502">
        <v>1458</v>
      </c>
      <c r="B225" s="506" t="s">
        <v>476</v>
      </c>
      <c r="C225" s="498" t="s">
        <v>360</v>
      </c>
      <c r="D225" s="498">
        <v>455</v>
      </c>
      <c r="E225" s="521"/>
      <c r="F225" s="521"/>
      <c r="G225" s="522"/>
    </row>
    <row r="226" ht="15.75" spans="1:7">
      <c r="A226" s="507">
        <v>1459</v>
      </c>
      <c r="B226" s="508" t="s">
        <v>477</v>
      </c>
      <c r="C226" s="509" t="s">
        <v>360</v>
      </c>
      <c r="D226" s="510">
        <v>523</v>
      </c>
      <c r="E226" s="517"/>
      <c r="F226" s="517"/>
      <c r="G226" s="518"/>
    </row>
    <row r="227" spans="1:7">
      <c r="A227" s="523">
        <v>1460</v>
      </c>
      <c r="B227" s="491" t="s">
        <v>478</v>
      </c>
      <c r="C227" s="492" t="s">
        <v>354</v>
      </c>
      <c r="D227" s="563"/>
      <c r="E227" s="564"/>
      <c r="F227" s="564">
        <v>2452</v>
      </c>
      <c r="G227" s="565">
        <v>2452</v>
      </c>
    </row>
    <row r="228" ht="24" spans="1:7">
      <c r="A228" s="502">
        <v>1464</v>
      </c>
      <c r="B228" s="506" t="s">
        <v>479</v>
      </c>
      <c r="C228" s="498" t="s">
        <v>360</v>
      </c>
      <c r="D228" s="498">
        <v>751</v>
      </c>
      <c r="E228" s="504"/>
      <c r="F228" s="504"/>
      <c r="G228" s="505"/>
    </row>
    <row r="229" ht="24" spans="1:7">
      <c r="A229" s="502">
        <v>1465</v>
      </c>
      <c r="B229" s="506" t="s">
        <v>480</v>
      </c>
      <c r="C229" s="498" t="s">
        <v>360</v>
      </c>
      <c r="D229" s="498">
        <v>287</v>
      </c>
      <c r="E229" s="504"/>
      <c r="F229" s="504"/>
      <c r="G229" s="505"/>
    </row>
    <row r="230" ht="24" spans="1:7">
      <c r="A230" s="502">
        <v>1466</v>
      </c>
      <c r="B230" s="506" t="s">
        <v>481</v>
      </c>
      <c r="C230" s="498" t="s">
        <v>360</v>
      </c>
      <c r="D230" s="498">
        <v>422</v>
      </c>
      <c r="E230" s="504"/>
      <c r="F230" s="504"/>
      <c r="G230" s="505"/>
    </row>
    <row r="231" ht="24" spans="1:7">
      <c r="A231" s="502">
        <v>1467</v>
      </c>
      <c r="B231" s="506" t="s">
        <v>482</v>
      </c>
      <c r="C231" s="498" t="s">
        <v>360</v>
      </c>
      <c r="D231" s="498">
        <v>422</v>
      </c>
      <c r="E231" s="521"/>
      <c r="F231" s="521"/>
      <c r="G231" s="566"/>
    </row>
    <row r="232" ht="24" spans="1:7">
      <c r="A232" s="502">
        <v>1468</v>
      </c>
      <c r="B232" s="506" t="s">
        <v>483</v>
      </c>
      <c r="C232" s="498" t="s">
        <v>360</v>
      </c>
      <c r="D232" s="498">
        <v>455</v>
      </c>
      <c r="E232" s="504"/>
      <c r="F232" s="504"/>
      <c r="G232" s="505"/>
    </row>
    <row r="233" ht="15.75" spans="1:7">
      <c r="A233" s="507">
        <v>1469</v>
      </c>
      <c r="B233" s="508" t="s">
        <v>484</v>
      </c>
      <c r="C233" s="509" t="s">
        <v>360</v>
      </c>
      <c r="D233" s="510">
        <v>523</v>
      </c>
      <c r="E233" s="517"/>
      <c r="F233" s="517"/>
      <c r="G233" s="518"/>
    </row>
    <row r="234" ht="24" spans="1:7">
      <c r="A234" s="523">
        <v>1470</v>
      </c>
      <c r="B234" s="491" t="s">
        <v>485</v>
      </c>
      <c r="C234" s="498" t="s">
        <v>360</v>
      </c>
      <c r="D234" s="513"/>
      <c r="E234" s="567"/>
      <c r="F234" s="568">
        <v>14867</v>
      </c>
      <c r="G234" s="569">
        <v>14867</v>
      </c>
    </row>
    <row r="235" ht="24" spans="1:7">
      <c r="A235" s="524">
        <v>1474</v>
      </c>
      <c r="B235" s="503" t="s">
        <v>486</v>
      </c>
      <c r="C235" s="492" t="s">
        <v>360</v>
      </c>
      <c r="D235" s="498">
        <v>751</v>
      </c>
      <c r="E235" s="525"/>
      <c r="F235" s="526"/>
      <c r="G235" s="527"/>
    </row>
    <row r="236" ht="24" spans="1:7">
      <c r="A236" s="524">
        <v>1476</v>
      </c>
      <c r="B236" s="503" t="s">
        <v>487</v>
      </c>
      <c r="C236" s="492" t="s">
        <v>360</v>
      </c>
      <c r="D236" s="498">
        <v>422</v>
      </c>
      <c r="E236" s="525"/>
      <c r="F236" s="526"/>
      <c r="G236" s="527"/>
    </row>
    <row r="237" ht="24" spans="1:7">
      <c r="A237" s="524">
        <v>1477</v>
      </c>
      <c r="B237" s="503" t="s">
        <v>488</v>
      </c>
      <c r="C237" s="492" t="s">
        <v>360</v>
      </c>
      <c r="D237" s="498">
        <v>422</v>
      </c>
      <c r="E237" s="525"/>
      <c r="F237" s="526"/>
      <c r="G237" s="527"/>
    </row>
    <row r="238" ht="24" spans="1:7">
      <c r="A238" s="524">
        <v>1478</v>
      </c>
      <c r="B238" s="503" t="s">
        <v>489</v>
      </c>
      <c r="C238" s="492" t="s">
        <v>360</v>
      </c>
      <c r="D238" s="498">
        <v>455</v>
      </c>
      <c r="E238" s="525"/>
      <c r="F238" s="526"/>
      <c r="G238" s="527"/>
    </row>
    <row r="239" ht="24.75" spans="1:7">
      <c r="A239" s="528">
        <v>1479</v>
      </c>
      <c r="B239" s="529" t="s">
        <v>490</v>
      </c>
      <c r="C239" s="509" t="s">
        <v>360</v>
      </c>
      <c r="D239" s="510">
        <v>523</v>
      </c>
      <c r="E239" s="530"/>
      <c r="F239" s="531"/>
      <c r="G239" s="532"/>
    </row>
    <row r="240" ht="24" spans="1:7">
      <c r="A240" s="496">
        <v>1480</v>
      </c>
      <c r="B240" s="491" t="s">
        <v>491</v>
      </c>
      <c r="C240" s="492" t="s">
        <v>360</v>
      </c>
      <c r="D240" s="513"/>
      <c r="E240" s="570"/>
      <c r="F240" s="570">
        <v>16328</v>
      </c>
      <c r="G240" s="571">
        <v>16328</v>
      </c>
    </row>
    <row r="241" ht="24" spans="1:7">
      <c r="A241" s="533">
        <v>1484</v>
      </c>
      <c r="B241" s="503" t="s">
        <v>492</v>
      </c>
      <c r="C241" s="492" t="s">
        <v>360</v>
      </c>
      <c r="D241" s="498">
        <v>751</v>
      </c>
      <c r="E241" s="570"/>
      <c r="F241" s="570"/>
      <c r="G241" s="571"/>
    </row>
    <row r="242" ht="24" spans="1:7">
      <c r="A242" s="533">
        <v>1486</v>
      </c>
      <c r="B242" s="503" t="s">
        <v>493</v>
      </c>
      <c r="C242" s="492" t="s">
        <v>360</v>
      </c>
      <c r="D242" s="498">
        <v>422</v>
      </c>
      <c r="E242" s="570"/>
      <c r="F242" s="570"/>
      <c r="G242" s="571"/>
    </row>
    <row r="243" ht="24" spans="1:7">
      <c r="A243" s="533">
        <v>1487</v>
      </c>
      <c r="B243" s="503" t="s">
        <v>494</v>
      </c>
      <c r="C243" s="492" t="s">
        <v>360</v>
      </c>
      <c r="D243" s="498">
        <v>422</v>
      </c>
      <c r="E243" s="570"/>
      <c r="F243" s="570"/>
      <c r="G243" s="571"/>
    </row>
    <row r="244" ht="24" spans="1:7">
      <c r="A244" s="533">
        <v>1488</v>
      </c>
      <c r="B244" s="503" t="s">
        <v>495</v>
      </c>
      <c r="C244" s="492" t="s">
        <v>360</v>
      </c>
      <c r="D244" s="498">
        <v>455</v>
      </c>
      <c r="E244" s="570"/>
      <c r="F244" s="570"/>
      <c r="G244" s="571"/>
    </row>
    <row r="245" ht="15.75" spans="1:7">
      <c r="A245" s="507">
        <v>1489</v>
      </c>
      <c r="B245" s="529" t="s">
        <v>496</v>
      </c>
      <c r="C245" s="509" t="s">
        <v>360</v>
      </c>
      <c r="D245" s="510">
        <v>523</v>
      </c>
      <c r="E245" s="517"/>
      <c r="F245" s="517"/>
      <c r="G245" s="518"/>
    </row>
    <row r="246" ht="15.75" customHeight="1" spans="1:7">
      <c r="A246" s="240">
        <v>15</v>
      </c>
      <c r="B246" s="534" t="s">
        <v>380</v>
      </c>
      <c r="C246" s="2"/>
      <c r="D246" s="2"/>
      <c r="E246" s="2"/>
      <c r="F246" s="2"/>
      <c r="G246" s="485"/>
    </row>
    <row r="247" customHeight="1" spans="1:7">
      <c r="A247" s="349">
        <v>1510</v>
      </c>
      <c r="B247" s="350" t="s">
        <v>381</v>
      </c>
      <c r="C247" s="351" t="s">
        <v>221</v>
      </c>
      <c r="D247" s="110" t="s">
        <v>222</v>
      </c>
      <c r="E247" s="352"/>
      <c r="F247" s="352"/>
      <c r="G247" s="353"/>
    </row>
    <row r="248" spans="1:7">
      <c r="A248" s="314">
        <v>1520</v>
      </c>
      <c r="B248" s="38" t="s">
        <v>382</v>
      </c>
      <c r="C248" s="39" t="s">
        <v>221</v>
      </c>
      <c r="D248" s="88" t="s">
        <v>222</v>
      </c>
      <c r="E248" s="227"/>
      <c r="F248" s="227"/>
      <c r="G248" s="225"/>
    </row>
    <row r="249" spans="1:7">
      <c r="A249" s="285">
        <v>1530</v>
      </c>
      <c r="B249" s="354" t="s">
        <v>383</v>
      </c>
      <c r="C249" s="355" t="s">
        <v>221</v>
      </c>
      <c r="D249" s="356" t="s">
        <v>222</v>
      </c>
      <c r="E249" s="357"/>
      <c r="F249" s="357"/>
      <c r="G249" s="358"/>
    </row>
    <row r="250" ht="24" spans="1:7">
      <c r="A250" s="387">
        <v>1540</v>
      </c>
      <c r="B250" s="87" t="s">
        <v>384</v>
      </c>
      <c r="C250" s="88" t="s">
        <v>221</v>
      </c>
      <c r="D250" s="535" t="s">
        <v>222</v>
      </c>
      <c r="E250" s="536"/>
      <c r="F250" s="536"/>
      <c r="G250" s="225"/>
    </row>
    <row r="251" ht="15.75" spans="1:7">
      <c r="A251" s="389">
        <v>1550</v>
      </c>
      <c r="B251" s="537" t="s">
        <v>385</v>
      </c>
      <c r="C251" s="538" t="s">
        <v>221</v>
      </c>
      <c r="D251" s="539" t="s">
        <v>222</v>
      </c>
      <c r="E251" s="304"/>
      <c r="F251" s="304"/>
      <c r="G251" s="305"/>
    </row>
    <row r="252" ht="15.75" spans="1:7">
      <c r="A252" s="312">
        <v>16</v>
      </c>
      <c r="B252" s="221" t="s">
        <v>497</v>
      </c>
      <c r="C252" s="125"/>
      <c r="D252" s="125"/>
      <c r="E252" s="125"/>
      <c r="F252" s="125"/>
      <c r="G252" s="540"/>
    </row>
    <row r="253" spans="1:7">
      <c r="A253" s="244">
        <v>1610</v>
      </c>
      <c r="B253" s="31" t="s">
        <v>387</v>
      </c>
      <c r="C253" s="32" t="s">
        <v>17</v>
      </c>
      <c r="D253" s="56"/>
      <c r="E253" s="33">
        <v>4197</v>
      </c>
      <c r="F253" s="33">
        <v>4197</v>
      </c>
      <c r="G253" s="95">
        <v>4791</v>
      </c>
    </row>
    <row r="254" ht="24" spans="1:7">
      <c r="A254" s="245">
        <v>1611</v>
      </c>
      <c r="B254" s="38" t="s">
        <v>388</v>
      </c>
      <c r="C254" s="39" t="s">
        <v>17</v>
      </c>
      <c r="D254" s="40">
        <v>2419</v>
      </c>
      <c r="E254" s="58"/>
      <c r="F254" s="58"/>
      <c r="G254" s="59"/>
    </row>
    <row r="255" ht="24.75" spans="1:7">
      <c r="A255" s="283">
        <v>1612</v>
      </c>
      <c r="B255" s="45" t="s">
        <v>389</v>
      </c>
      <c r="C255" s="46" t="s">
        <v>17</v>
      </c>
      <c r="D255" s="61">
        <v>3624</v>
      </c>
      <c r="E255" s="61"/>
      <c r="F255" s="61"/>
      <c r="G255" s="62"/>
    </row>
    <row r="256" spans="1:7">
      <c r="A256" s="306">
        <v>1620</v>
      </c>
      <c r="B256" s="486" t="s">
        <v>390</v>
      </c>
      <c r="C256" s="32" t="s">
        <v>17</v>
      </c>
      <c r="D256" s="56"/>
      <c r="E256" s="33">
        <v>9434</v>
      </c>
      <c r="F256" s="33">
        <v>9434</v>
      </c>
      <c r="G256" s="95">
        <v>10782</v>
      </c>
    </row>
    <row r="257" ht="24" spans="1:7">
      <c r="A257" s="285">
        <v>1621</v>
      </c>
      <c r="B257" s="38" t="s">
        <v>391</v>
      </c>
      <c r="C257" s="39" t="s">
        <v>17</v>
      </c>
      <c r="D257" s="40">
        <v>2865</v>
      </c>
      <c r="E257" s="58"/>
      <c r="F257" s="58"/>
      <c r="G257" s="59"/>
    </row>
    <row r="258" ht="24.75" spans="1:7">
      <c r="A258" s="283">
        <v>1622</v>
      </c>
      <c r="B258" s="45" t="s">
        <v>392</v>
      </c>
      <c r="C258" s="46" t="s">
        <v>17</v>
      </c>
      <c r="D258" s="61">
        <v>4300</v>
      </c>
      <c r="E258" s="61"/>
      <c r="F258" s="61"/>
      <c r="G258" s="62"/>
    </row>
    <row r="259" ht="24" spans="1:7">
      <c r="A259" s="284">
        <v>1630</v>
      </c>
      <c r="B259" s="80" t="s">
        <v>393</v>
      </c>
      <c r="C259" s="81" t="s">
        <v>17</v>
      </c>
      <c r="D259" s="56"/>
      <c r="E259" s="33">
        <v>15237</v>
      </c>
      <c r="F259" s="33">
        <v>15237</v>
      </c>
      <c r="G259" s="95">
        <v>17416</v>
      </c>
    </row>
    <row r="260" ht="24" spans="1:7">
      <c r="A260" s="245">
        <v>1631</v>
      </c>
      <c r="B260" s="38" t="s">
        <v>394</v>
      </c>
      <c r="C260" s="39" t="s">
        <v>17</v>
      </c>
      <c r="D260" s="40">
        <v>4845</v>
      </c>
      <c r="E260" s="58"/>
      <c r="F260" s="58"/>
      <c r="G260" s="59"/>
    </row>
    <row r="261" ht="24.75" spans="1:7">
      <c r="A261" s="283">
        <v>1632</v>
      </c>
      <c r="B261" s="45" t="s">
        <v>395</v>
      </c>
      <c r="C261" s="46" t="s">
        <v>17</v>
      </c>
      <c r="D261" s="61">
        <v>7266</v>
      </c>
      <c r="E261" s="61"/>
      <c r="F261" s="61"/>
      <c r="G261" s="62"/>
    </row>
    <row r="262" spans="1:7">
      <c r="A262" s="309">
        <v>1640</v>
      </c>
      <c r="B262" s="84" t="s">
        <v>396</v>
      </c>
      <c r="C262" s="81" t="s">
        <v>17</v>
      </c>
      <c r="D262" s="56"/>
      <c r="E262" s="33">
        <v>25738</v>
      </c>
      <c r="F262" s="33">
        <v>25738</v>
      </c>
      <c r="G262" s="95">
        <v>29413</v>
      </c>
    </row>
    <row r="263" ht="24" spans="1:7">
      <c r="A263" s="245">
        <v>1641</v>
      </c>
      <c r="B263" s="38" t="s">
        <v>397</v>
      </c>
      <c r="C263" s="39" t="s">
        <v>17</v>
      </c>
      <c r="D263" s="40">
        <v>5434</v>
      </c>
      <c r="E263" s="58"/>
      <c r="F263" s="58"/>
      <c r="G263" s="59"/>
    </row>
    <row r="264" ht="24.75" spans="1:7">
      <c r="A264" s="362">
        <v>1642</v>
      </c>
      <c r="B264" s="45" t="s">
        <v>398</v>
      </c>
      <c r="C264" s="46" t="s">
        <v>17</v>
      </c>
      <c r="D264" s="61">
        <v>7998</v>
      </c>
      <c r="E264" s="61"/>
      <c r="F264" s="61"/>
      <c r="G264" s="62"/>
    </row>
    <row r="265" s="1" customFormat="1" ht="15.75" spans="1:7">
      <c r="A265" s="363">
        <v>17</v>
      </c>
      <c r="B265" s="315" t="s">
        <v>399</v>
      </c>
      <c r="C265" s="241"/>
      <c r="D265" s="241"/>
      <c r="E265" s="241"/>
      <c r="F265" s="541"/>
      <c r="G265" s="542"/>
    </row>
    <row r="266" spans="1:7">
      <c r="A266" s="364">
        <v>1700</v>
      </c>
      <c r="B266" s="365" t="s">
        <v>400</v>
      </c>
      <c r="C266" s="366" t="s">
        <v>401</v>
      </c>
      <c r="D266" s="81"/>
      <c r="E266" s="33">
        <v>51</v>
      </c>
      <c r="F266" s="33">
        <v>51</v>
      </c>
      <c r="G266" s="95">
        <v>51</v>
      </c>
    </row>
    <row r="267" ht="15.75" spans="1:7">
      <c r="A267" s="308">
        <v>1710</v>
      </c>
      <c r="B267" s="90" t="s">
        <v>402</v>
      </c>
      <c r="C267" s="91" t="s">
        <v>222</v>
      </c>
      <c r="D267" s="367"/>
      <c r="E267" s="367"/>
      <c r="F267" s="367"/>
      <c r="G267" s="237"/>
    </row>
    <row r="268" spans="1:7">
      <c r="A268" s="368">
        <v>18</v>
      </c>
      <c r="B268" s="25" t="s">
        <v>403</v>
      </c>
      <c r="C268" s="26"/>
      <c r="D268" s="26"/>
      <c r="E268" s="26"/>
      <c r="F268" s="2"/>
      <c r="G268" s="485"/>
    </row>
    <row r="269" ht="24.75" spans="1:7">
      <c r="A269" s="308">
        <v>1800</v>
      </c>
      <c r="B269" s="90" t="s">
        <v>404</v>
      </c>
      <c r="C269" s="91" t="s">
        <v>221</v>
      </c>
      <c r="D269" s="91" t="s">
        <v>222</v>
      </c>
      <c r="E269" s="367"/>
      <c r="F269" s="367"/>
      <c r="G269" s="237"/>
    </row>
    <row r="270" ht="15.75" spans="1:7">
      <c r="A270" s="363">
        <v>19</v>
      </c>
      <c r="B270" s="315" t="s">
        <v>405</v>
      </c>
      <c r="C270" s="213"/>
      <c r="D270" s="213"/>
      <c r="E270" s="213"/>
      <c r="F270" s="213"/>
      <c r="G270" s="214"/>
    </row>
    <row r="271" ht="15.75" spans="1:7">
      <c r="A271" s="369">
        <v>1900</v>
      </c>
      <c r="B271" s="543" t="s">
        <v>406</v>
      </c>
      <c r="C271" s="544" t="s">
        <v>221</v>
      </c>
      <c r="D271" s="545"/>
      <c r="E271" s="545"/>
      <c r="F271" s="391"/>
      <c r="G271" s="380"/>
    </row>
    <row r="272" spans="1:7">
      <c r="A272" s="309">
        <v>1910</v>
      </c>
      <c r="B272" s="84" t="s">
        <v>407</v>
      </c>
      <c r="C272" s="81" t="s">
        <v>17</v>
      </c>
      <c r="D272" s="56"/>
      <c r="E272" s="33">
        <v>943</v>
      </c>
      <c r="F272" s="33">
        <v>943</v>
      </c>
      <c r="G272" s="95">
        <v>943</v>
      </c>
    </row>
    <row r="273" ht="24.75" spans="1:7">
      <c r="A273" s="308">
        <v>1912</v>
      </c>
      <c r="B273" s="90" t="s">
        <v>408</v>
      </c>
      <c r="C273" s="46" t="s">
        <v>17</v>
      </c>
      <c r="D273" s="40">
        <v>467</v>
      </c>
      <c r="E273" s="58"/>
      <c r="F273" s="58"/>
      <c r="G273" s="59"/>
    </row>
    <row r="274" spans="1:7">
      <c r="A274" s="309">
        <v>1920</v>
      </c>
      <c r="B274" s="84" t="s">
        <v>409</v>
      </c>
      <c r="C274" s="81" t="s">
        <v>17</v>
      </c>
      <c r="D274" s="56"/>
      <c r="E274" s="33">
        <v>943</v>
      </c>
      <c r="F274" s="33">
        <v>943</v>
      </c>
      <c r="G274" s="95">
        <v>943</v>
      </c>
    </row>
    <row r="275" ht="24.75" spans="1:7">
      <c r="A275" s="308">
        <v>1922</v>
      </c>
      <c r="B275" s="90" t="s">
        <v>410</v>
      </c>
      <c r="C275" s="46" t="s">
        <v>17</v>
      </c>
      <c r="D275" s="40">
        <v>1408</v>
      </c>
      <c r="E275" s="58"/>
      <c r="F275" s="58"/>
      <c r="G275" s="59"/>
    </row>
    <row r="276" spans="1:7">
      <c r="A276" s="309">
        <v>1930</v>
      </c>
      <c r="B276" s="84" t="s">
        <v>411</v>
      </c>
      <c r="C276" s="81" t="s">
        <v>17</v>
      </c>
      <c r="D276" s="56"/>
      <c r="E276" s="33">
        <v>943</v>
      </c>
      <c r="F276" s="33">
        <v>943</v>
      </c>
      <c r="G276" s="95">
        <v>943</v>
      </c>
    </row>
    <row r="277" ht="24.75" spans="1:7">
      <c r="A277" s="308">
        <v>1932</v>
      </c>
      <c r="B277" s="90" t="s">
        <v>412</v>
      </c>
      <c r="C277" s="46" t="s">
        <v>17</v>
      </c>
      <c r="D277" s="40">
        <v>2817</v>
      </c>
      <c r="E277" s="58"/>
      <c r="F277" s="58"/>
      <c r="G277" s="59"/>
    </row>
    <row r="278" spans="1:7">
      <c r="A278" s="309">
        <v>1940</v>
      </c>
      <c r="B278" s="84" t="s">
        <v>413</v>
      </c>
      <c r="C278" s="81" t="s">
        <v>17</v>
      </c>
      <c r="D278" s="56"/>
      <c r="E278" s="33">
        <v>943</v>
      </c>
      <c r="F278" s="33">
        <v>943</v>
      </c>
      <c r="G278" s="95">
        <v>943</v>
      </c>
    </row>
    <row r="279" ht="24.75" spans="1:7">
      <c r="A279" s="308">
        <v>1942</v>
      </c>
      <c r="B279" s="90" t="s">
        <v>414</v>
      </c>
      <c r="C279" s="46" t="s">
        <v>17</v>
      </c>
      <c r="D279" s="40">
        <v>4226</v>
      </c>
      <c r="E279" s="58"/>
      <c r="F279" s="58"/>
      <c r="G279" s="59"/>
    </row>
    <row r="280" ht="24" spans="1:7">
      <c r="A280" s="373">
        <v>1950</v>
      </c>
      <c r="B280" s="374" t="s">
        <v>415</v>
      </c>
      <c r="C280" s="375" t="s">
        <v>17</v>
      </c>
      <c r="D280" s="56"/>
      <c r="E280" s="33">
        <v>10053</v>
      </c>
      <c r="F280" s="33">
        <v>10053</v>
      </c>
      <c r="G280" s="95">
        <v>10053</v>
      </c>
    </row>
    <row r="281" ht="24.75" spans="1:7">
      <c r="A281" s="376">
        <v>1952</v>
      </c>
      <c r="B281" s="377" t="s">
        <v>416</v>
      </c>
      <c r="C281" s="71" t="s">
        <v>17</v>
      </c>
      <c r="D281" s="40">
        <v>5488</v>
      </c>
      <c r="E281" s="58"/>
      <c r="F281" s="58"/>
      <c r="G281" s="59"/>
    </row>
    <row r="282" ht="15.75" spans="1:7">
      <c r="A282" s="378">
        <v>20</v>
      </c>
      <c r="B282" s="315" t="s">
        <v>417</v>
      </c>
      <c r="C282" s="213"/>
      <c r="D282" s="213"/>
      <c r="E282" s="213"/>
      <c r="F282" s="304"/>
      <c r="G282" s="305"/>
    </row>
    <row r="283" ht="24" spans="1:7">
      <c r="A283" s="306">
        <v>2010</v>
      </c>
      <c r="B283" s="84" t="s">
        <v>418</v>
      </c>
      <c r="C283" s="85" t="s">
        <v>17</v>
      </c>
      <c r="D283" s="56"/>
      <c r="E283" s="33">
        <v>197</v>
      </c>
      <c r="F283" s="33">
        <v>197</v>
      </c>
      <c r="G283" s="95">
        <v>242</v>
      </c>
    </row>
    <row r="284" ht="24" spans="1:7">
      <c r="A284" s="310">
        <v>2011</v>
      </c>
      <c r="B284" s="87" t="s">
        <v>419</v>
      </c>
      <c r="C284" s="88" t="s">
        <v>17</v>
      </c>
      <c r="D284" s="40">
        <v>72</v>
      </c>
      <c r="E284" s="58"/>
      <c r="F284" s="58"/>
      <c r="G284" s="59"/>
    </row>
    <row r="285" ht="24" spans="1:7">
      <c r="A285" s="310">
        <v>2012</v>
      </c>
      <c r="B285" s="87" t="s">
        <v>420</v>
      </c>
      <c r="C285" s="88" t="s">
        <v>17</v>
      </c>
      <c r="D285" s="40">
        <v>142</v>
      </c>
      <c r="E285" s="58"/>
      <c r="F285" s="58"/>
      <c r="G285" s="59"/>
    </row>
    <row r="286" ht="24" spans="1:7">
      <c r="A286" s="310">
        <v>2013</v>
      </c>
      <c r="B286" s="87" t="s">
        <v>421</v>
      </c>
      <c r="C286" s="88" t="s">
        <v>17</v>
      </c>
      <c r="D286" s="47">
        <v>44</v>
      </c>
      <c r="E286" s="58"/>
      <c r="F286" s="58"/>
      <c r="G286" s="59"/>
    </row>
    <row r="287" ht="24.75" spans="1:7">
      <c r="A287" s="308">
        <v>2014</v>
      </c>
      <c r="B287" s="90" t="s">
        <v>422</v>
      </c>
      <c r="C287" s="91" t="s">
        <v>17</v>
      </c>
      <c r="D287" s="47">
        <v>44</v>
      </c>
      <c r="E287" s="475"/>
      <c r="F287" s="476"/>
      <c r="G287" s="477"/>
    </row>
    <row r="288" ht="24" spans="1:7">
      <c r="A288" s="306">
        <v>2020</v>
      </c>
      <c r="B288" s="486" t="s">
        <v>423</v>
      </c>
      <c r="C288" s="487" t="s">
        <v>17</v>
      </c>
      <c r="D288" s="56"/>
      <c r="E288" s="33">
        <v>197</v>
      </c>
      <c r="F288" s="33">
        <v>197</v>
      </c>
      <c r="G288" s="95">
        <v>242</v>
      </c>
    </row>
    <row r="289" ht="24" spans="1:7">
      <c r="A289" s="307">
        <v>2021</v>
      </c>
      <c r="B289" s="365" t="s">
        <v>424</v>
      </c>
      <c r="C289" s="366" t="s">
        <v>17</v>
      </c>
      <c r="D289" s="40">
        <v>103</v>
      </c>
      <c r="E289" s="58"/>
      <c r="F289" s="58"/>
      <c r="G289" s="59"/>
    </row>
    <row r="290" ht="24" spans="1:7">
      <c r="A290" s="310">
        <v>2022</v>
      </c>
      <c r="B290" s="87" t="s">
        <v>425</v>
      </c>
      <c r="C290" s="88" t="s">
        <v>17</v>
      </c>
      <c r="D290" s="40">
        <v>156</v>
      </c>
      <c r="E290" s="58"/>
      <c r="F290" s="58"/>
      <c r="G290" s="59"/>
    </row>
    <row r="291" ht="24" spans="1:7">
      <c r="A291" s="310">
        <v>2023</v>
      </c>
      <c r="B291" s="87" t="s">
        <v>426</v>
      </c>
      <c r="C291" s="88" t="s">
        <v>17</v>
      </c>
      <c r="D291" s="47">
        <v>58</v>
      </c>
      <c r="E291" s="58"/>
      <c r="F291" s="58"/>
      <c r="G291" s="59"/>
    </row>
    <row r="292" ht="24.75" spans="1:7">
      <c r="A292" s="308">
        <v>2024</v>
      </c>
      <c r="B292" s="90" t="s">
        <v>427</v>
      </c>
      <c r="C292" s="91" t="s">
        <v>17</v>
      </c>
      <c r="D292" s="47">
        <v>58</v>
      </c>
      <c r="E292" s="475"/>
      <c r="F292" s="476"/>
      <c r="G292" s="477"/>
    </row>
    <row r="293" ht="15.75" spans="1:7">
      <c r="A293" s="378">
        <v>21</v>
      </c>
      <c r="B293" s="25" t="s">
        <v>428</v>
      </c>
      <c r="C293" s="26"/>
      <c r="D293" s="26"/>
      <c r="E293" s="26"/>
      <c r="F293" s="26"/>
      <c r="G293" s="94"/>
    </row>
    <row r="294" ht="15.75" spans="1:7">
      <c r="A294" s="369">
        <v>2100</v>
      </c>
      <c r="B294" s="370" t="s">
        <v>428</v>
      </c>
      <c r="C294" s="371" t="s">
        <v>429</v>
      </c>
      <c r="D294" s="371" t="s">
        <v>222</v>
      </c>
      <c r="E294" s="379"/>
      <c r="F294" s="379"/>
      <c r="G294" s="380"/>
    </row>
    <row r="295" ht="15.75" spans="1:7">
      <c r="A295" s="381">
        <v>22</v>
      </c>
      <c r="B295" s="221" t="s">
        <v>430</v>
      </c>
      <c r="C295" s="213"/>
      <c r="D295" s="213"/>
      <c r="E295" s="213"/>
      <c r="F295" s="213"/>
      <c r="G295" s="214"/>
    </row>
    <row r="296" ht="24.75" spans="1:7">
      <c r="A296" s="382">
        <v>2200</v>
      </c>
      <c r="B296" s="383" t="s">
        <v>431</v>
      </c>
      <c r="C296" s="371" t="s">
        <v>62</v>
      </c>
      <c r="D296" s="384"/>
      <c r="E296" s="33">
        <v>686</v>
      </c>
      <c r="F296" s="33">
        <v>686</v>
      </c>
      <c r="G296" s="95">
        <v>686</v>
      </c>
    </row>
    <row r="297" ht="24" spans="1:7">
      <c r="A297" s="385">
        <v>2210</v>
      </c>
      <c r="B297" s="386" t="s">
        <v>432</v>
      </c>
      <c r="C297" s="366" t="s">
        <v>62</v>
      </c>
      <c r="D297" s="56"/>
      <c r="E297" s="33">
        <v>2069</v>
      </c>
      <c r="F297" s="33">
        <v>2069</v>
      </c>
      <c r="G297" s="95">
        <v>2069</v>
      </c>
    </row>
    <row r="298" ht="24" spans="1:7">
      <c r="A298" s="387">
        <v>2211</v>
      </c>
      <c r="B298" s="226" t="s">
        <v>433</v>
      </c>
      <c r="C298" s="88" t="s">
        <v>62</v>
      </c>
      <c r="D298" s="40">
        <v>875</v>
      </c>
      <c r="E298" s="58"/>
      <c r="F298" s="58"/>
      <c r="G298" s="59"/>
    </row>
    <row r="299" ht="24.75" spans="1:7">
      <c r="A299" s="359">
        <v>2212</v>
      </c>
      <c r="B299" s="388" t="s">
        <v>434</v>
      </c>
      <c r="C299" s="91" t="s">
        <v>62</v>
      </c>
      <c r="D299" s="61">
        <v>875</v>
      </c>
      <c r="E299" s="61"/>
      <c r="F299" s="61"/>
      <c r="G299" s="62"/>
    </row>
    <row r="300" ht="24" spans="1:7">
      <c r="A300" s="385">
        <v>2220</v>
      </c>
      <c r="B300" s="386" t="s">
        <v>435</v>
      </c>
      <c r="C300" s="366" t="s">
        <v>62</v>
      </c>
      <c r="D300" s="56"/>
      <c r="E300" s="33">
        <v>2082</v>
      </c>
      <c r="F300" s="33">
        <v>2082</v>
      </c>
      <c r="G300" s="95">
        <v>2082</v>
      </c>
    </row>
    <row r="301" ht="24" spans="1:7">
      <c r="A301" s="389">
        <v>2221</v>
      </c>
      <c r="B301" s="226" t="s">
        <v>436</v>
      </c>
      <c r="C301" s="88" t="s">
        <v>62</v>
      </c>
      <c r="D301" s="40">
        <v>1276</v>
      </c>
      <c r="E301" s="58"/>
      <c r="F301" s="58"/>
      <c r="G301" s="59"/>
    </row>
    <row r="302" ht="36.75" spans="1:7">
      <c r="A302" s="359">
        <v>2222</v>
      </c>
      <c r="B302" s="226" t="s">
        <v>437</v>
      </c>
      <c r="C302" s="88" t="s">
        <v>62</v>
      </c>
      <c r="D302" s="61">
        <v>1276</v>
      </c>
      <c r="E302" s="61"/>
      <c r="F302" s="61"/>
      <c r="G302" s="62"/>
    </row>
    <row r="303" ht="15.75" customHeight="1" spans="1:7">
      <c r="A303" s="363">
        <v>23</v>
      </c>
      <c r="B303" s="221" t="s">
        <v>438</v>
      </c>
      <c r="C303" s="313"/>
      <c r="D303" s="313"/>
      <c r="E303" s="313"/>
      <c r="F303" s="313"/>
      <c r="G303" s="390"/>
    </row>
    <row r="304" ht="24.75" spans="1:7">
      <c r="A304" s="369">
        <v>2300</v>
      </c>
      <c r="B304" s="383" t="s">
        <v>439</v>
      </c>
      <c r="C304" s="371" t="s">
        <v>221</v>
      </c>
      <c r="D304" s="371" t="s">
        <v>222</v>
      </c>
      <c r="E304" s="391"/>
      <c r="F304" s="391"/>
      <c r="G304" s="380"/>
    </row>
    <row r="305" ht="15.75" spans="1:7">
      <c r="A305" s="546">
        <v>2301</v>
      </c>
      <c r="B305" s="547" t="s">
        <v>440</v>
      </c>
      <c r="C305" s="548" t="s">
        <v>441</v>
      </c>
      <c r="D305" s="391"/>
      <c r="E305" s="549">
        <v>86.95</v>
      </c>
      <c r="F305" s="549">
        <v>86.95</v>
      </c>
      <c r="G305" s="550">
        <v>86.95</v>
      </c>
    </row>
    <row r="306" ht="15.75" spans="1:7">
      <c r="A306" s="363">
        <v>24</v>
      </c>
      <c r="B306" s="221" t="s">
        <v>498</v>
      </c>
      <c r="C306" s="313"/>
      <c r="D306" s="313"/>
      <c r="E306" s="313"/>
      <c r="F306" s="313"/>
      <c r="G306" s="390"/>
    </row>
    <row r="307" spans="1:7">
      <c r="A307" s="364">
        <v>2410</v>
      </c>
      <c r="B307" s="392" t="s">
        <v>443</v>
      </c>
      <c r="C307" s="393" t="s">
        <v>444</v>
      </c>
      <c r="D307" s="56"/>
      <c r="E307" s="33">
        <v>131</v>
      </c>
      <c r="F307" s="33">
        <v>131</v>
      </c>
      <c r="G307" s="95">
        <v>156</v>
      </c>
    </row>
    <row r="308" spans="1:7">
      <c r="A308" s="310">
        <v>2411</v>
      </c>
      <c r="B308" s="427" t="s">
        <v>445</v>
      </c>
      <c r="C308" s="428" t="s">
        <v>444</v>
      </c>
      <c r="D308" s="40">
        <v>143</v>
      </c>
      <c r="E308" s="58"/>
      <c r="F308" s="58"/>
      <c r="G308" s="59"/>
    </row>
    <row r="309" ht="24.75" spans="1:7">
      <c r="A309" s="429">
        <v>2412</v>
      </c>
      <c r="B309" s="388" t="s">
        <v>446</v>
      </c>
      <c r="C309" s="430" t="s">
        <v>444</v>
      </c>
      <c r="D309" s="61">
        <v>333</v>
      </c>
      <c r="E309" s="61"/>
      <c r="F309" s="61"/>
      <c r="G309" s="62"/>
    </row>
    <row r="310" ht="15.75" spans="1:7">
      <c r="A310" s="363">
        <v>25</v>
      </c>
      <c r="B310" s="551" t="s">
        <v>447</v>
      </c>
      <c r="C310" s="125"/>
      <c r="D310" s="125"/>
      <c r="E310" s="125"/>
      <c r="F310" s="125"/>
      <c r="G310" s="160"/>
    </row>
    <row r="311" spans="1:7">
      <c r="A311" s="244">
        <v>2510</v>
      </c>
      <c r="B311" s="31" t="s">
        <v>287</v>
      </c>
      <c r="C311" s="32" t="s">
        <v>288</v>
      </c>
      <c r="D311" s="56"/>
      <c r="E311" s="33">
        <v>156</v>
      </c>
      <c r="F311" s="33">
        <v>156</v>
      </c>
      <c r="G311" s="95">
        <v>156</v>
      </c>
    </row>
    <row r="312" ht="24" spans="1:7">
      <c r="A312" s="245">
        <v>2511</v>
      </c>
      <c r="B312" s="38" t="s">
        <v>289</v>
      </c>
      <c r="C312" s="39" t="s">
        <v>288</v>
      </c>
      <c r="D312" s="40">
        <v>143</v>
      </c>
      <c r="E312" s="58"/>
      <c r="F312" s="58"/>
      <c r="G312" s="59"/>
    </row>
    <row r="313" ht="24.75" spans="1:7">
      <c r="A313" s="283">
        <v>2513</v>
      </c>
      <c r="B313" s="45" t="s">
        <v>291</v>
      </c>
      <c r="C313" s="46" t="s">
        <v>288</v>
      </c>
      <c r="D313" s="61">
        <v>84</v>
      </c>
      <c r="E313" s="61"/>
      <c r="F313" s="61"/>
      <c r="G313" s="62"/>
    </row>
    <row r="314" ht="24" spans="1:7">
      <c r="A314" s="244">
        <v>2520</v>
      </c>
      <c r="B314" s="31" t="s">
        <v>293</v>
      </c>
      <c r="C314" s="32" t="s">
        <v>288</v>
      </c>
      <c r="D314" s="56"/>
      <c r="E314" s="33">
        <v>314</v>
      </c>
      <c r="F314" s="33">
        <v>314</v>
      </c>
      <c r="G314" s="95">
        <v>314</v>
      </c>
    </row>
    <row r="315" ht="24" spans="1:7">
      <c r="A315" s="245">
        <v>2521</v>
      </c>
      <c r="B315" s="38" t="s">
        <v>294</v>
      </c>
      <c r="C315" s="39" t="s">
        <v>288</v>
      </c>
      <c r="D315" s="40">
        <v>219</v>
      </c>
      <c r="E315" s="58"/>
      <c r="F315" s="58"/>
      <c r="G315" s="59"/>
    </row>
    <row r="316" ht="24.75" spans="1:7">
      <c r="A316" s="286">
        <v>2523</v>
      </c>
      <c r="B316" s="552" t="s">
        <v>296</v>
      </c>
      <c r="C316" s="553" t="s">
        <v>288</v>
      </c>
      <c r="D316" s="61">
        <v>127</v>
      </c>
      <c r="E316" s="61"/>
      <c r="F316" s="61"/>
      <c r="G316" s="62"/>
    </row>
    <row r="317" ht="20.25" customHeight="1" spans="1:7">
      <c r="A317" s="594" t="s">
        <v>216</v>
      </c>
      <c r="B317" s="350" t="s">
        <v>217</v>
      </c>
      <c r="C317" s="351" t="s">
        <v>218</v>
      </c>
      <c r="D317" s="32"/>
      <c r="E317" s="33">
        <v>48</v>
      </c>
      <c r="F317" s="33">
        <v>48</v>
      </c>
      <c r="G317" s="95">
        <v>58</v>
      </c>
    </row>
    <row r="318" ht="15.75" spans="1:7">
      <c r="A318" s="595" t="s">
        <v>247</v>
      </c>
      <c r="B318" s="388" t="s">
        <v>448</v>
      </c>
      <c r="C318" s="46" t="s">
        <v>221</v>
      </c>
      <c r="D318" s="46" t="s">
        <v>222</v>
      </c>
      <c r="E318" s="554"/>
      <c r="F318" s="554"/>
      <c r="G318" s="555"/>
    </row>
  </sheetData>
  <mergeCells count="34">
    <mergeCell ref="B6:E6"/>
    <mergeCell ref="F7:G7"/>
    <mergeCell ref="B8:F8"/>
    <mergeCell ref="B9:F9"/>
    <mergeCell ref="E11:G11"/>
    <mergeCell ref="E14:G14"/>
    <mergeCell ref="B23:G23"/>
    <mergeCell ref="E31:G31"/>
    <mergeCell ref="B43:G43"/>
    <mergeCell ref="B56:G56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46:G246"/>
    <mergeCell ref="B252:G252"/>
    <mergeCell ref="B265:G265"/>
    <mergeCell ref="B268:G268"/>
    <mergeCell ref="B270:G270"/>
    <mergeCell ref="B282:G282"/>
    <mergeCell ref="B293:G293"/>
    <mergeCell ref="B295:G295"/>
    <mergeCell ref="B303:G303"/>
    <mergeCell ref="B306:G306"/>
    <mergeCell ref="B310:G310"/>
    <mergeCell ref="A11:A13"/>
    <mergeCell ref="B11:B13"/>
    <mergeCell ref="C11:C13"/>
    <mergeCell ref="E15:G22"/>
  </mergeCells>
  <pageMargins left="0.7" right="0.7" top="0.75" bottom="0.75" header="0.3" footer="0.3"/>
  <pageSetup paperSize="9" orientation="portrait"/>
  <headerFooter>
    <oddFooter>&amp;C&amp;F&amp;RPage &amp;P</oddFooter>
  </headerFooter>
  <drawing r:id="rId1"/>
  <legacyDrawing r:id="rId2"/>
  <oleObjects>
    <mc:AlternateContent xmlns:mc="http://schemas.openxmlformats.org/markup-compatibility/2006">
      <mc:Choice Requires="x14">
        <oleObject shapeId="20482" progId="Imaging.Document" r:id="rId3">
          <objectPr defaultSize="0" r:id="rId4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904240</xdr:colOff>
                <xdr:row>5</xdr:row>
                <xdr:rowOff>0</xdr:rowOff>
              </to>
            </anchor>
          </objectPr>
        </oleObject>
      </mc:Choice>
      <mc:Fallback>
        <oleObject shapeId="20482" progId="Imaging.Document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I318"/>
  <sheetViews>
    <sheetView tabSelected="1" view="pageBreakPreview" zoomScaleNormal="100" workbookViewId="0">
      <selection activeCell="G253" sqref="G253"/>
    </sheetView>
  </sheetViews>
  <sheetFormatPr defaultColWidth="9" defaultRowHeight="15"/>
  <cols>
    <col min="2" max="2" width="30.8571428571429" customWidth="1"/>
    <col min="3" max="3" width="10.2857142857143" customWidth="1"/>
    <col min="7" max="7" width="8.85714285714286" customWidth="1"/>
    <col min="239" max="239" width="30.8571428571429" customWidth="1"/>
    <col min="240" max="240" width="9.71428571428571" customWidth="1"/>
    <col min="245" max="250" width="9" hidden="1" customWidth="1"/>
  </cols>
  <sheetData>
    <row r="6" spans="1:7">
      <c r="A6" s="431"/>
      <c r="B6" s="432" t="s">
        <v>499</v>
      </c>
      <c r="C6" s="432"/>
      <c r="D6" s="432"/>
      <c r="E6" s="433"/>
      <c r="F6" s="431"/>
      <c r="G6" s="431"/>
    </row>
    <row r="7" spans="1:7">
      <c r="A7" s="431"/>
      <c r="B7" s="431"/>
      <c r="C7" s="431"/>
      <c r="D7" s="431"/>
      <c r="E7" s="431"/>
      <c r="F7" s="434" t="s">
        <v>1</v>
      </c>
      <c r="G7" s="435"/>
    </row>
    <row r="8" spans="1:7">
      <c r="A8" s="2"/>
      <c r="B8" s="436" t="s">
        <v>500</v>
      </c>
      <c r="C8" s="255"/>
      <c r="D8" s="255"/>
      <c r="E8" s="255"/>
      <c r="F8" s="255"/>
      <c r="G8" s="2"/>
    </row>
    <row r="9" spans="1:7">
      <c r="A9" s="2"/>
      <c r="B9" s="436" t="s">
        <v>501</v>
      </c>
      <c r="C9" s="255"/>
      <c r="D9" s="255"/>
      <c r="E9" s="255"/>
      <c r="F9" s="255"/>
      <c r="G9" s="2"/>
    </row>
    <row r="10" ht="15.75" spans="1:7">
      <c r="A10" s="2"/>
      <c r="B10" s="3" t="s">
        <v>502</v>
      </c>
      <c r="C10" s="4">
        <v>46113</v>
      </c>
      <c r="D10" s="3"/>
      <c r="E10" s="2" t="s">
        <v>503</v>
      </c>
      <c r="F10" s="2"/>
      <c r="G10" s="2"/>
    </row>
    <row r="11" ht="23.25" customHeight="1" spans="1:7">
      <c r="A11" s="5" t="s">
        <v>4</v>
      </c>
      <c r="B11" s="6" t="s">
        <v>5</v>
      </c>
      <c r="C11" s="6" t="s">
        <v>6</v>
      </c>
      <c r="D11" s="7" t="s">
        <v>7</v>
      </c>
      <c r="E11" s="8" t="s">
        <v>8</v>
      </c>
      <c r="F11" s="9"/>
      <c r="G11" s="10"/>
    </row>
    <row r="12" spans="1:7">
      <c r="A12" s="12"/>
      <c r="B12" s="13"/>
      <c r="C12" s="13"/>
      <c r="D12" s="14"/>
      <c r="E12" s="15" t="s">
        <v>9</v>
      </c>
      <c r="F12" s="15" t="s">
        <v>10</v>
      </c>
      <c r="G12" s="16" t="s">
        <v>11</v>
      </c>
    </row>
    <row r="13" ht="15.75" spans="1:7">
      <c r="A13" s="18"/>
      <c r="B13" s="19"/>
      <c r="C13" s="19"/>
      <c r="D13" s="20" t="s">
        <v>12</v>
      </c>
      <c r="E13" s="21" t="s">
        <v>12</v>
      </c>
      <c r="F13" s="21" t="s">
        <v>12</v>
      </c>
      <c r="G13" s="22" t="s">
        <v>12</v>
      </c>
    </row>
    <row r="14" ht="15.75" spans="1:7">
      <c r="A14" s="24" t="s">
        <v>13</v>
      </c>
      <c r="B14" s="25" t="s">
        <v>14</v>
      </c>
      <c r="C14" s="26"/>
      <c r="D14" s="26"/>
      <c r="E14" s="27">
        <v>1</v>
      </c>
      <c r="F14" s="28"/>
      <c r="G14" s="29"/>
    </row>
    <row r="15" ht="24" spans="1:7">
      <c r="A15" s="30" t="s">
        <v>15</v>
      </c>
      <c r="B15" s="31" t="s">
        <v>504</v>
      </c>
      <c r="C15" s="32" t="s">
        <v>17</v>
      </c>
      <c r="D15" s="33">
        <v>326</v>
      </c>
      <c r="E15" s="34"/>
      <c r="F15" s="35"/>
      <c r="G15" s="36"/>
    </row>
    <row r="16" ht="24" spans="1:7">
      <c r="A16" s="37" t="s">
        <v>18</v>
      </c>
      <c r="B16" s="38" t="s">
        <v>505</v>
      </c>
      <c r="C16" s="39" t="s">
        <v>17</v>
      </c>
      <c r="D16" s="40">
        <v>490</v>
      </c>
      <c r="E16" s="41"/>
      <c r="F16" s="42"/>
      <c r="G16" s="43"/>
    </row>
    <row r="17" ht="24" spans="1:7">
      <c r="A17" s="37" t="s">
        <v>20</v>
      </c>
      <c r="B17" s="38" t="s">
        <v>506</v>
      </c>
      <c r="C17" s="39" t="s">
        <v>17</v>
      </c>
      <c r="D17" s="40">
        <v>554</v>
      </c>
      <c r="E17" s="41"/>
      <c r="F17" s="42"/>
      <c r="G17" s="43"/>
    </row>
    <row r="18" ht="24" spans="1:7">
      <c r="A18" s="37" t="s">
        <v>22</v>
      </c>
      <c r="B18" s="38" t="s">
        <v>507</v>
      </c>
      <c r="C18" s="39" t="s">
        <v>17</v>
      </c>
      <c r="D18" s="40">
        <v>835</v>
      </c>
      <c r="E18" s="41"/>
      <c r="F18" s="42"/>
      <c r="G18" s="43"/>
    </row>
    <row r="19" ht="24" spans="1:7">
      <c r="A19" s="37" t="s">
        <v>24</v>
      </c>
      <c r="B19" s="38" t="s">
        <v>508</v>
      </c>
      <c r="C19" s="39" t="s">
        <v>17</v>
      </c>
      <c r="D19" s="40">
        <v>1953</v>
      </c>
      <c r="E19" s="41"/>
      <c r="F19" s="42"/>
      <c r="G19" s="43"/>
    </row>
    <row r="20" ht="24" spans="1:7">
      <c r="A20" s="37" t="s">
        <v>26</v>
      </c>
      <c r="B20" s="38" t="s">
        <v>509</v>
      </c>
      <c r="C20" s="39" t="s">
        <v>17</v>
      </c>
      <c r="D20" s="40">
        <v>2930</v>
      </c>
      <c r="E20" s="41"/>
      <c r="F20" s="42"/>
      <c r="G20" s="43"/>
    </row>
    <row r="21" ht="24" spans="1:7">
      <c r="A21" s="97" t="s">
        <v>28</v>
      </c>
      <c r="B21" s="223" t="s">
        <v>510</v>
      </c>
      <c r="C21" s="224" t="s">
        <v>17</v>
      </c>
      <c r="D21" s="40">
        <v>2734</v>
      </c>
      <c r="E21" s="437"/>
      <c r="F21" s="438"/>
      <c r="G21" s="439"/>
    </row>
    <row r="22" ht="24.75" spans="1:7">
      <c r="A22" s="44" t="s">
        <v>30</v>
      </c>
      <c r="B22" s="45" t="s">
        <v>511</v>
      </c>
      <c r="C22" s="46" t="s">
        <v>17</v>
      </c>
      <c r="D22" s="40">
        <v>4105</v>
      </c>
      <c r="E22" s="440"/>
      <c r="F22" s="441"/>
      <c r="G22" s="442"/>
    </row>
    <row r="23" ht="15.75" spans="1:7">
      <c r="A23" s="51" t="s">
        <v>32</v>
      </c>
      <c r="B23" s="52" t="s">
        <v>33</v>
      </c>
      <c r="C23" s="53"/>
      <c r="D23" s="53"/>
      <c r="E23" s="53"/>
      <c r="F23" s="53"/>
      <c r="G23" s="54"/>
    </row>
    <row r="24" spans="1:7">
      <c r="A24" s="55" t="s">
        <v>34</v>
      </c>
      <c r="B24" s="31" t="s">
        <v>35</v>
      </c>
      <c r="C24" s="32" t="s">
        <v>36</v>
      </c>
      <c r="D24" s="56"/>
      <c r="E24" s="33">
        <v>6029</v>
      </c>
      <c r="F24" s="33">
        <v>6029</v>
      </c>
      <c r="G24" s="95">
        <v>7020</v>
      </c>
    </row>
    <row r="25" ht="24" spans="1:7">
      <c r="A25" s="57" t="s">
        <v>37</v>
      </c>
      <c r="B25" s="38" t="s">
        <v>512</v>
      </c>
      <c r="C25" s="39" t="s">
        <v>36</v>
      </c>
      <c r="D25" s="40">
        <v>3273</v>
      </c>
      <c r="E25" s="58"/>
      <c r="F25" s="58"/>
      <c r="G25" s="59"/>
    </row>
    <row r="26" ht="24" spans="1:7">
      <c r="A26" s="57" t="s">
        <v>39</v>
      </c>
      <c r="B26" s="38" t="s">
        <v>513</v>
      </c>
      <c r="C26" s="39" t="s">
        <v>36</v>
      </c>
      <c r="D26" s="40">
        <v>4221</v>
      </c>
      <c r="E26" s="58"/>
      <c r="F26" s="58"/>
      <c r="G26" s="59"/>
    </row>
    <row r="27" ht="15.75" spans="1:7">
      <c r="A27" s="60" t="s">
        <v>41</v>
      </c>
      <c r="B27" s="45" t="s">
        <v>514</v>
      </c>
      <c r="C27" s="46" t="s">
        <v>36</v>
      </c>
      <c r="D27" s="40">
        <v>3955</v>
      </c>
      <c r="E27" s="61"/>
      <c r="F27" s="61"/>
      <c r="G27" s="62"/>
    </row>
    <row r="28" spans="1:7">
      <c r="A28" s="63" t="s">
        <v>43</v>
      </c>
      <c r="B28" s="64" t="s">
        <v>44</v>
      </c>
      <c r="C28" s="65" t="s">
        <v>36</v>
      </c>
      <c r="D28" s="56"/>
      <c r="E28" s="33">
        <v>9493</v>
      </c>
      <c r="F28" s="33">
        <v>9493</v>
      </c>
      <c r="G28" s="95">
        <v>11047</v>
      </c>
    </row>
    <row r="29" ht="24" spans="1:7">
      <c r="A29" s="66" t="s">
        <v>45</v>
      </c>
      <c r="B29" s="67" t="s">
        <v>515</v>
      </c>
      <c r="C29" s="68" t="s">
        <v>36</v>
      </c>
      <c r="D29" s="40">
        <v>3273</v>
      </c>
      <c r="E29" s="58"/>
      <c r="F29" s="58"/>
      <c r="G29" s="59"/>
    </row>
    <row r="30" ht="24.75" spans="1:7">
      <c r="A30" s="69" t="s">
        <v>47</v>
      </c>
      <c r="B30" s="70" t="s">
        <v>516</v>
      </c>
      <c r="C30" s="71" t="s">
        <v>36</v>
      </c>
      <c r="D30" s="61">
        <v>4221</v>
      </c>
      <c r="E30" s="61"/>
      <c r="F30" s="61"/>
      <c r="G30" s="62"/>
    </row>
    <row r="31" ht="15.75" spans="1:7">
      <c r="A31" s="51" t="s">
        <v>49</v>
      </c>
      <c r="B31" s="73" t="s">
        <v>50</v>
      </c>
      <c r="C31" s="2"/>
      <c r="D31" s="2"/>
      <c r="E31" s="28"/>
      <c r="F31" s="28"/>
      <c r="G31" s="29"/>
    </row>
    <row r="32" spans="1:7">
      <c r="A32" s="30" t="s">
        <v>51</v>
      </c>
      <c r="B32" s="31" t="s">
        <v>52</v>
      </c>
      <c r="C32" s="32" t="s">
        <v>53</v>
      </c>
      <c r="D32" s="56"/>
      <c r="E32" s="33">
        <v>2162</v>
      </c>
      <c r="F32" s="33">
        <v>2162</v>
      </c>
      <c r="G32" s="95">
        <v>2476</v>
      </c>
    </row>
    <row r="33" ht="24" spans="1:7">
      <c r="A33" s="37" t="s">
        <v>54</v>
      </c>
      <c r="B33" s="38" t="s">
        <v>517</v>
      </c>
      <c r="C33" s="39" t="s">
        <v>53</v>
      </c>
      <c r="D33" s="40">
        <v>410</v>
      </c>
      <c r="E33" s="58"/>
      <c r="F33" s="58"/>
      <c r="G33" s="59"/>
    </row>
    <row r="34" ht="24" spans="1:7">
      <c r="A34" s="37" t="s">
        <v>56</v>
      </c>
      <c r="B34" s="38" t="s">
        <v>518</v>
      </c>
      <c r="C34" s="39" t="s">
        <v>53</v>
      </c>
      <c r="D34" s="40">
        <v>515</v>
      </c>
      <c r="E34" s="58"/>
      <c r="F34" s="58"/>
      <c r="G34" s="59"/>
    </row>
    <row r="35" ht="15.75" spans="1:7">
      <c r="A35" s="44" t="s">
        <v>58</v>
      </c>
      <c r="B35" s="45" t="s">
        <v>519</v>
      </c>
      <c r="C35" s="46" t="s">
        <v>53</v>
      </c>
      <c r="D35" s="40">
        <v>331</v>
      </c>
      <c r="E35" s="61"/>
      <c r="F35" s="61"/>
      <c r="G35" s="62"/>
    </row>
    <row r="36" spans="1:7">
      <c r="A36" s="79" t="s">
        <v>60</v>
      </c>
      <c r="B36" s="80" t="s">
        <v>61</v>
      </c>
      <c r="C36" s="81" t="s">
        <v>62</v>
      </c>
      <c r="D36" s="56"/>
      <c r="E36" s="33">
        <v>333</v>
      </c>
      <c r="F36" s="33">
        <v>333</v>
      </c>
      <c r="G36" s="95">
        <v>379</v>
      </c>
    </row>
    <row r="37" ht="24" spans="1:7">
      <c r="A37" s="37" t="s">
        <v>63</v>
      </c>
      <c r="B37" s="38" t="s">
        <v>520</v>
      </c>
      <c r="C37" s="39" t="s">
        <v>62</v>
      </c>
      <c r="D37" s="40">
        <v>67</v>
      </c>
      <c r="E37" s="58"/>
      <c r="F37" s="58"/>
      <c r="G37" s="59"/>
    </row>
    <row r="38" ht="24" spans="1:7">
      <c r="A38" s="37" t="s">
        <v>65</v>
      </c>
      <c r="B38" s="38" t="s">
        <v>521</v>
      </c>
      <c r="C38" s="39" t="s">
        <v>62</v>
      </c>
      <c r="D38" s="40">
        <v>80</v>
      </c>
      <c r="E38" s="58"/>
      <c r="F38" s="58"/>
      <c r="G38" s="59"/>
    </row>
    <row r="39" ht="24.75" spans="1:7">
      <c r="A39" s="44" t="s">
        <v>67</v>
      </c>
      <c r="B39" s="45" t="s">
        <v>522</v>
      </c>
      <c r="C39" s="46" t="s">
        <v>62</v>
      </c>
      <c r="D39" s="40">
        <v>46</v>
      </c>
      <c r="E39" s="61"/>
      <c r="F39" s="61"/>
      <c r="G39" s="62"/>
    </row>
    <row r="40" spans="1:7">
      <c r="A40" s="83" t="s">
        <v>69</v>
      </c>
      <c r="B40" s="84" t="s">
        <v>70</v>
      </c>
      <c r="C40" s="85" t="s">
        <v>53</v>
      </c>
      <c r="D40" s="56"/>
      <c r="E40" s="33">
        <v>2162</v>
      </c>
      <c r="F40" s="33">
        <v>2162</v>
      </c>
      <c r="G40" s="95">
        <v>2476</v>
      </c>
    </row>
    <row r="41" ht="24" spans="1:7">
      <c r="A41" s="86" t="s">
        <v>71</v>
      </c>
      <c r="B41" s="87" t="s">
        <v>72</v>
      </c>
      <c r="C41" s="88" t="s">
        <v>53</v>
      </c>
      <c r="D41" s="40">
        <v>410</v>
      </c>
      <c r="E41" s="58"/>
      <c r="F41" s="58"/>
      <c r="G41" s="59"/>
    </row>
    <row r="42" ht="24.75" spans="1:7">
      <c r="A42" s="89" t="s">
        <v>73</v>
      </c>
      <c r="B42" s="90" t="s">
        <v>74</v>
      </c>
      <c r="C42" s="91" t="s">
        <v>53</v>
      </c>
      <c r="D42" s="40">
        <v>515</v>
      </c>
      <c r="E42" s="61"/>
      <c r="F42" s="61"/>
      <c r="G42" s="62"/>
    </row>
    <row r="43" ht="15.75" spans="1:7">
      <c r="A43" s="51" t="s">
        <v>75</v>
      </c>
      <c r="B43" s="92" t="s">
        <v>76</v>
      </c>
      <c r="C43" s="93"/>
      <c r="D43" s="26"/>
      <c r="E43" s="26"/>
      <c r="F43" s="26"/>
      <c r="G43" s="94"/>
    </row>
    <row r="44" spans="1:7">
      <c r="A44" s="30" t="s">
        <v>77</v>
      </c>
      <c r="B44" s="31" t="s">
        <v>78</v>
      </c>
      <c r="C44" s="32" t="s">
        <v>79</v>
      </c>
      <c r="D44" s="56"/>
      <c r="E44" s="33">
        <v>255</v>
      </c>
      <c r="F44" s="33">
        <v>255</v>
      </c>
      <c r="G44" s="95">
        <v>255</v>
      </c>
    </row>
    <row r="45" ht="24" spans="1:7">
      <c r="A45" s="37" t="s">
        <v>80</v>
      </c>
      <c r="B45" s="38" t="s">
        <v>523</v>
      </c>
      <c r="C45" s="39" t="s">
        <v>79</v>
      </c>
      <c r="D45" s="40">
        <v>600</v>
      </c>
      <c r="E45" s="58"/>
      <c r="F45" s="58"/>
      <c r="G45" s="59"/>
    </row>
    <row r="46" ht="24.75" spans="1:7">
      <c r="A46" s="44" t="s">
        <v>82</v>
      </c>
      <c r="B46" s="45" t="s">
        <v>524</v>
      </c>
      <c r="C46" s="46" t="s">
        <v>79</v>
      </c>
      <c r="D46" s="40">
        <v>600</v>
      </c>
      <c r="E46" s="61"/>
      <c r="F46" s="61"/>
      <c r="G46" s="62"/>
    </row>
    <row r="47" ht="24" spans="1:7">
      <c r="A47" s="97" t="s">
        <v>84</v>
      </c>
      <c r="B47" s="80" t="s">
        <v>85</v>
      </c>
      <c r="C47" s="81" t="s">
        <v>86</v>
      </c>
      <c r="D47" s="56"/>
      <c r="E47" s="33">
        <v>255</v>
      </c>
      <c r="F47" s="33">
        <v>255</v>
      </c>
      <c r="G47" s="95">
        <v>255</v>
      </c>
    </row>
    <row r="48" ht="36" spans="1:7">
      <c r="A48" s="86" t="s">
        <v>87</v>
      </c>
      <c r="B48" s="38" t="s">
        <v>525</v>
      </c>
      <c r="C48" s="99" t="s">
        <v>86</v>
      </c>
      <c r="D48" s="40">
        <v>302</v>
      </c>
      <c r="E48" s="58"/>
      <c r="F48" s="58"/>
      <c r="G48" s="59"/>
    </row>
    <row r="49" ht="36" spans="1:7">
      <c r="A49" s="86" t="s">
        <v>89</v>
      </c>
      <c r="B49" s="38" t="s">
        <v>526</v>
      </c>
      <c r="C49" s="99" t="s">
        <v>86</v>
      </c>
      <c r="D49" s="40">
        <v>302</v>
      </c>
      <c r="E49" s="58"/>
      <c r="F49" s="58"/>
      <c r="G49" s="59"/>
    </row>
    <row r="50" ht="24.75" spans="1:7">
      <c r="A50" s="592" t="s">
        <v>91</v>
      </c>
      <c r="B50" s="101" t="s">
        <v>527</v>
      </c>
      <c r="C50" s="102" t="s">
        <v>86</v>
      </c>
      <c r="D50" s="40">
        <v>302</v>
      </c>
      <c r="E50" s="61"/>
      <c r="F50" s="61"/>
      <c r="G50" s="62"/>
    </row>
    <row r="51" ht="24" spans="1:7">
      <c r="A51" s="97" t="s">
        <v>93</v>
      </c>
      <c r="B51" s="80" t="s">
        <v>94</v>
      </c>
      <c r="C51" s="81" t="s">
        <v>86</v>
      </c>
      <c r="D51" s="56"/>
      <c r="E51" s="33">
        <v>418</v>
      </c>
      <c r="F51" s="33">
        <v>418</v>
      </c>
      <c r="G51" s="95">
        <v>509</v>
      </c>
    </row>
    <row r="52" ht="24" spans="1:7">
      <c r="A52" s="86" t="s">
        <v>95</v>
      </c>
      <c r="B52" s="38" t="s">
        <v>528</v>
      </c>
      <c r="C52" s="99" t="s">
        <v>86</v>
      </c>
      <c r="D52" s="40">
        <v>1178</v>
      </c>
      <c r="E52" s="58"/>
      <c r="F52" s="58"/>
      <c r="G52" s="59"/>
    </row>
    <row r="53" ht="24" spans="1:7">
      <c r="A53" s="86" t="s">
        <v>97</v>
      </c>
      <c r="B53" s="38" t="s">
        <v>529</v>
      </c>
      <c r="C53" s="99" t="s">
        <v>86</v>
      </c>
      <c r="D53" s="40">
        <v>2404</v>
      </c>
      <c r="E53" s="58"/>
      <c r="F53" s="58"/>
      <c r="G53" s="59"/>
    </row>
    <row r="54" ht="24.75" spans="1:7">
      <c r="A54" s="592" t="s">
        <v>99</v>
      </c>
      <c r="B54" s="101" t="s">
        <v>530</v>
      </c>
      <c r="C54" s="102" t="s">
        <v>86</v>
      </c>
      <c r="D54" s="72">
        <v>1178</v>
      </c>
      <c r="E54" s="61"/>
      <c r="F54" s="61"/>
      <c r="G54" s="62"/>
    </row>
    <row r="55" ht="24.75" spans="1:7">
      <c r="A55" s="592" t="s">
        <v>101</v>
      </c>
      <c r="B55" s="103" t="s">
        <v>102</v>
      </c>
      <c r="C55" s="102" t="s">
        <v>86</v>
      </c>
      <c r="D55" s="104"/>
      <c r="E55" s="33">
        <v>1533</v>
      </c>
      <c r="F55" s="33">
        <v>1533</v>
      </c>
      <c r="G55" s="95">
        <v>1533</v>
      </c>
    </row>
    <row r="56" ht="15.75" spans="1:7">
      <c r="A56" s="105" t="s">
        <v>103</v>
      </c>
      <c r="B56" s="106" t="s">
        <v>104</v>
      </c>
      <c r="C56" s="107"/>
      <c r="D56" s="107"/>
      <c r="E56" s="107"/>
      <c r="F56" s="107"/>
      <c r="G56" s="108"/>
    </row>
    <row r="57" spans="1:7">
      <c r="A57" s="30" t="s">
        <v>105</v>
      </c>
      <c r="B57" s="31" t="s">
        <v>106</v>
      </c>
      <c r="C57" s="32" t="s">
        <v>17</v>
      </c>
      <c r="D57" s="56"/>
      <c r="E57" s="33">
        <v>111</v>
      </c>
      <c r="F57" s="33">
        <v>111</v>
      </c>
      <c r="G57" s="95">
        <v>122</v>
      </c>
    </row>
    <row r="58" ht="24" spans="1:7">
      <c r="A58" s="37" t="s">
        <v>107</v>
      </c>
      <c r="B58" s="38" t="s">
        <v>531</v>
      </c>
      <c r="C58" s="39" t="s">
        <v>17</v>
      </c>
      <c r="D58" s="40">
        <v>109</v>
      </c>
      <c r="E58" s="58"/>
      <c r="F58" s="58"/>
      <c r="G58" s="59"/>
    </row>
    <row r="59" ht="24" spans="1:7">
      <c r="A59" s="37" t="s">
        <v>109</v>
      </c>
      <c r="B59" s="38" t="s">
        <v>532</v>
      </c>
      <c r="C59" s="39" t="s">
        <v>17</v>
      </c>
      <c r="D59" s="40">
        <v>201</v>
      </c>
      <c r="E59" s="58"/>
      <c r="F59" s="58"/>
      <c r="G59" s="59"/>
    </row>
    <row r="60" ht="24.75" spans="1:7">
      <c r="A60" s="44" t="s">
        <v>111</v>
      </c>
      <c r="B60" s="45" t="s">
        <v>533</v>
      </c>
      <c r="C60" s="46" t="s">
        <v>17</v>
      </c>
      <c r="D60" s="72">
        <v>106</v>
      </c>
      <c r="E60" s="61"/>
      <c r="F60" s="61"/>
      <c r="G60" s="62"/>
    </row>
    <row r="61" spans="1:7">
      <c r="A61" s="79" t="s">
        <v>113</v>
      </c>
      <c r="B61" s="80" t="s">
        <v>114</v>
      </c>
      <c r="C61" s="81" t="s">
        <v>17</v>
      </c>
      <c r="D61" s="56"/>
      <c r="E61" s="33">
        <v>302</v>
      </c>
      <c r="F61" s="33">
        <v>302</v>
      </c>
      <c r="G61" s="95">
        <v>345</v>
      </c>
    </row>
    <row r="62" ht="24" spans="1:7">
      <c r="A62" s="37" t="s">
        <v>115</v>
      </c>
      <c r="B62" s="38" t="s">
        <v>534</v>
      </c>
      <c r="C62" s="39" t="s">
        <v>17</v>
      </c>
      <c r="D62" s="40">
        <v>290</v>
      </c>
      <c r="E62" s="58"/>
      <c r="F62" s="58"/>
      <c r="G62" s="59"/>
    </row>
    <row r="63" ht="24" spans="1:7">
      <c r="A63" s="37" t="s">
        <v>117</v>
      </c>
      <c r="B63" s="38" t="s">
        <v>535</v>
      </c>
      <c r="C63" s="39" t="s">
        <v>17</v>
      </c>
      <c r="D63" s="40">
        <v>566</v>
      </c>
      <c r="E63" s="58"/>
      <c r="F63" s="58"/>
      <c r="G63" s="59"/>
    </row>
    <row r="64" ht="24.75" spans="1:7">
      <c r="A64" s="44" t="s">
        <v>119</v>
      </c>
      <c r="B64" s="45" t="s">
        <v>536</v>
      </c>
      <c r="C64" s="46" t="s">
        <v>17</v>
      </c>
      <c r="D64" s="72">
        <v>282</v>
      </c>
      <c r="E64" s="61"/>
      <c r="F64" s="61"/>
      <c r="G64" s="62"/>
    </row>
    <row r="65" spans="1:7">
      <c r="A65" s="83" t="s">
        <v>121</v>
      </c>
      <c r="B65" s="84" t="s">
        <v>122</v>
      </c>
      <c r="C65" s="85" t="s">
        <v>17</v>
      </c>
      <c r="D65" s="56"/>
      <c r="E65" s="33">
        <v>700</v>
      </c>
      <c r="F65" s="33">
        <v>700</v>
      </c>
      <c r="G65" s="95">
        <v>800</v>
      </c>
    </row>
    <row r="66" ht="24" spans="1:7">
      <c r="A66" s="86" t="s">
        <v>123</v>
      </c>
      <c r="B66" s="87" t="s">
        <v>537</v>
      </c>
      <c r="C66" s="88" t="s">
        <v>17</v>
      </c>
      <c r="D66" s="40">
        <v>450</v>
      </c>
      <c r="E66" s="58"/>
      <c r="F66" s="58"/>
      <c r="G66" s="59"/>
    </row>
    <row r="67" ht="24.75" spans="1:7">
      <c r="A67" s="89" t="s">
        <v>125</v>
      </c>
      <c r="B67" s="90" t="s">
        <v>538</v>
      </c>
      <c r="C67" s="91" t="s">
        <v>17</v>
      </c>
      <c r="D67" s="40">
        <v>1381</v>
      </c>
      <c r="E67" s="61"/>
      <c r="F67" s="61"/>
      <c r="G67" s="62"/>
    </row>
    <row r="68" spans="1:7">
      <c r="A68" s="83" t="s">
        <v>127</v>
      </c>
      <c r="B68" s="84" t="s">
        <v>128</v>
      </c>
      <c r="C68" s="85" t="s">
        <v>17</v>
      </c>
      <c r="D68" s="56"/>
      <c r="E68" s="33">
        <v>1399</v>
      </c>
      <c r="F68" s="33">
        <v>1399</v>
      </c>
      <c r="G68" s="95">
        <v>1597</v>
      </c>
    </row>
    <row r="69" ht="24" spans="1:7">
      <c r="A69" s="37" t="s">
        <v>129</v>
      </c>
      <c r="B69" s="38" t="s">
        <v>539</v>
      </c>
      <c r="C69" s="88" t="s">
        <v>17</v>
      </c>
      <c r="D69" s="40">
        <v>897</v>
      </c>
      <c r="E69" s="58"/>
      <c r="F69" s="58"/>
      <c r="G69" s="59"/>
    </row>
    <row r="70" ht="24.75" spans="1:7">
      <c r="A70" s="44" t="s">
        <v>131</v>
      </c>
      <c r="B70" s="45" t="s">
        <v>540</v>
      </c>
      <c r="C70" s="91" t="s">
        <v>17</v>
      </c>
      <c r="D70" s="40">
        <v>2757</v>
      </c>
      <c r="E70" s="61"/>
      <c r="F70" s="61"/>
      <c r="G70" s="62"/>
    </row>
    <row r="71" spans="1:7">
      <c r="A71" s="83" t="s">
        <v>133</v>
      </c>
      <c r="B71" s="84" t="s">
        <v>134</v>
      </c>
      <c r="C71" s="85" t="s">
        <v>17</v>
      </c>
      <c r="D71" s="56"/>
      <c r="E71" s="33">
        <v>3565</v>
      </c>
      <c r="F71" s="33">
        <v>3565</v>
      </c>
      <c r="G71" s="95">
        <v>4075</v>
      </c>
    </row>
    <row r="72" ht="24" spans="1:7">
      <c r="A72" s="83" t="s">
        <v>135</v>
      </c>
      <c r="B72" s="38" t="s">
        <v>541</v>
      </c>
      <c r="C72" s="88" t="s">
        <v>17</v>
      </c>
      <c r="D72" s="40">
        <v>3301</v>
      </c>
      <c r="E72" s="58"/>
      <c r="F72" s="58"/>
      <c r="G72" s="59"/>
    </row>
    <row r="73" ht="24.75" spans="1:7">
      <c r="A73" s="83" t="s">
        <v>137</v>
      </c>
      <c r="B73" s="443" t="s">
        <v>542</v>
      </c>
      <c r="C73" s="88" t="s">
        <v>17</v>
      </c>
      <c r="D73" s="40">
        <v>6881</v>
      </c>
      <c r="E73" s="61"/>
      <c r="F73" s="61"/>
      <c r="G73" s="62"/>
    </row>
    <row r="74" ht="15.75" spans="1:7">
      <c r="A74" s="51" t="s">
        <v>139</v>
      </c>
      <c r="B74" s="25" t="s">
        <v>140</v>
      </c>
      <c r="C74" s="26"/>
      <c r="D74" s="26"/>
      <c r="E74" s="26"/>
      <c r="F74" s="26"/>
      <c r="G74" s="94"/>
    </row>
    <row r="75" spans="1:7">
      <c r="A75" s="30" t="s">
        <v>141</v>
      </c>
      <c r="B75" s="31" t="s">
        <v>142</v>
      </c>
      <c r="C75" s="110" t="s">
        <v>53</v>
      </c>
      <c r="D75" s="56"/>
      <c r="E75" s="33">
        <v>1110</v>
      </c>
      <c r="F75" s="33">
        <v>1411</v>
      </c>
      <c r="G75" s="95">
        <v>2671</v>
      </c>
    </row>
    <row r="76" ht="24" spans="1:7">
      <c r="A76" s="37" t="s">
        <v>143</v>
      </c>
      <c r="B76" s="38" t="s">
        <v>543</v>
      </c>
      <c r="C76" s="88" t="s">
        <v>53</v>
      </c>
      <c r="D76" s="40">
        <v>231</v>
      </c>
      <c r="E76" s="58"/>
      <c r="F76" s="58"/>
      <c r="G76" s="59"/>
    </row>
    <row r="77" ht="24.75" spans="1:7">
      <c r="A77" s="44" t="s">
        <v>145</v>
      </c>
      <c r="B77" s="45" t="s">
        <v>544</v>
      </c>
      <c r="C77" s="91" t="s">
        <v>53</v>
      </c>
      <c r="D77" s="40">
        <v>402</v>
      </c>
      <c r="E77" s="61"/>
      <c r="F77" s="61"/>
      <c r="G77" s="62"/>
    </row>
    <row r="78" spans="1:7">
      <c r="A78" s="79" t="s">
        <v>147</v>
      </c>
      <c r="B78" s="80" t="s">
        <v>545</v>
      </c>
      <c r="C78" s="85" t="s">
        <v>454</v>
      </c>
      <c r="D78" s="56"/>
      <c r="E78" s="33">
        <v>1719</v>
      </c>
      <c r="F78" s="33">
        <v>2148</v>
      </c>
      <c r="G78" s="95">
        <v>3077</v>
      </c>
    </row>
    <row r="79" ht="24" spans="1:7">
      <c r="A79" s="37" t="s">
        <v>150</v>
      </c>
      <c r="B79" s="38" t="s">
        <v>546</v>
      </c>
      <c r="C79" s="88" t="s">
        <v>454</v>
      </c>
      <c r="D79" s="40">
        <v>119</v>
      </c>
      <c r="E79" s="58"/>
      <c r="F79" s="58"/>
      <c r="G79" s="59"/>
    </row>
    <row r="80" ht="24.75" spans="1:7">
      <c r="A80" s="44" t="s">
        <v>152</v>
      </c>
      <c r="B80" s="45" t="s">
        <v>547</v>
      </c>
      <c r="C80" s="91" t="s">
        <v>454</v>
      </c>
      <c r="D80" s="40">
        <v>230</v>
      </c>
      <c r="E80" s="61"/>
      <c r="F80" s="61"/>
      <c r="G80" s="62"/>
    </row>
    <row r="81" spans="1:7">
      <c r="A81" s="204" t="s">
        <v>154</v>
      </c>
      <c r="B81" s="205" t="s">
        <v>548</v>
      </c>
      <c r="C81" s="206" t="s">
        <v>454</v>
      </c>
      <c r="D81" s="56"/>
      <c r="E81" s="33">
        <v>5646</v>
      </c>
      <c r="F81" s="33">
        <v>5646</v>
      </c>
      <c r="G81" s="95">
        <v>6750</v>
      </c>
    </row>
    <row r="82" ht="24" spans="1:7">
      <c r="A82" s="37" t="s">
        <v>156</v>
      </c>
      <c r="B82" s="38" t="s">
        <v>549</v>
      </c>
      <c r="C82" s="88" t="s">
        <v>454</v>
      </c>
      <c r="D82" s="40">
        <v>134</v>
      </c>
      <c r="E82" s="58"/>
      <c r="F82" s="58"/>
      <c r="G82" s="59"/>
    </row>
    <row r="83" ht="24.75" spans="1:7">
      <c r="A83" s="44" t="s">
        <v>158</v>
      </c>
      <c r="B83" s="45" t="s">
        <v>550</v>
      </c>
      <c r="C83" s="91" t="s">
        <v>454</v>
      </c>
      <c r="D83" s="40">
        <v>255</v>
      </c>
      <c r="E83" s="61"/>
      <c r="F83" s="61"/>
      <c r="G83" s="62"/>
    </row>
    <row r="84" s="1" customFormat="1" spans="1:7">
      <c r="A84" s="204" t="s">
        <v>160</v>
      </c>
      <c r="B84" s="205" t="s">
        <v>551</v>
      </c>
      <c r="C84" s="206" t="s">
        <v>53</v>
      </c>
      <c r="D84" s="56"/>
      <c r="E84" s="33">
        <v>650</v>
      </c>
      <c r="F84" s="33">
        <v>650</v>
      </c>
      <c r="G84" s="95">
        <v>650</v>
      </c>
    </row>
    <row r="85" ht="24" spans="1:7">
      <c r="A85" s="37" t="s">
        <v>162</v>
      </c>
      <c r="B85" s="38" t="s">
        <v>552</v>
      </c>
      <c r="C85" s="88" t="s">
        <v>53</v>
      </c>
      <c r="D85" s="40">
        <v>76</v>
      </c>
      <c r="E85" s="58"/>
      <c r="F85" s="58"/>
      <c r="G85" s="59"/>
    </row>
    <row r="86" ht="24" spans="1:7">
      <c r="A86" s="37" t="s">
        <v>164</v>
      </c>
      <c r="B86" s="38" t="s">
        <v>553</v>
      </c>
      <c r="C86" s="88" t="s">
        <v>53</v>
      </c>
      <c r="D86" s="40">
        <v>175</v>
      </c>
      <c r="E86" s="58"/>
      <c r="F86" s="58"/>
      <c r="G86" s="59"/>
    </row>
    <row r="87" ht="24.75" spans="1:7">
      <c r="A87" s="44" t="s">
        <v>166</v>
      </c>
      <c r="B87" s="45" t="s">
        <v>554</v>
      </c>
      <c r="C87" s="91" t="s">
        <v>53</v>
      </c>
      <c r="D87" s="72">
        <v>46</v>
      </c>
      <c r="E87" s="61"/>
      <c r="F87" s="61"/>
      <c r="G87" s="62"/>
    </row>
    <row r="88" spans="1:7">
      <c r="A88" s="204" t="s">
        <v>168</v>
      </c>
      <c r="B88" s="205" t="s">
        <v>169</v>
      </c>
      <c r="C88" s="206" t="s">
        <v>53</v>
      </c>
      <c r="D88" s="56"/>
      <c r="E88" s="33">
        <v>923</v>
      </c>
      <c r="F88" s="33">
        <v>1166</v>
      </c>
      <c r="G88" s="95">
        <v>1706</v>
      </c>
    </row>
    <row r="89" ht="24" spans="1:7">
      <c r="A89" s="37" t="s">
        <v>170</v>
      </c>
      <c r="B89" s="38" t="s">
        <v>555</v>
      </c>
      <c r="C89" s="88" t="s">
        <v>53</v>
      </c>
      <c r="D89" s="40">
        <v>231</v>
      </c>
      <c r="E89" s="58"/>
      <c r="F89" s="58"/>
      <c r="G89" s="59"/>
    </row>
    <row r="90" ht="24" spans="1:7">
      <c r="A90" s="37" t="s">
        <v>172</v>
      </c>
      <c r="B90" s="38" t="s">
        <v>556</v>
      </c>
      <c r="C90" s="88" t="s">
        <v>53</v>
      </c>
      <c r="D90" s="40">
        <v>402</v>
      </c>
      <c r="E90" s="58"/>
      <c r="F90" s="58"/>
      <c r="G90" s="59"/>
    </row>
    <row r="91" ht="15.75" spans="1:7">
      <c r="A91" s="44" t="s">
        <v>174</v>
      </c>
      <c r="B91" s="45" t="s">
        <v>557</v>
      </c>
      <c r="C91" s="91" t="s">
        <v>53</v>
      </c>
      <c r="D91" s="72">
        <v>134</v>
      </c>
      <c r="E91" s="61"/>
      <c r="F91" s="61"/>
      <c r="G91" s="62"/>
    </row>
    <row r="92" ht="24" spans="1:7">
      <c r="A92" s="204" t="s">
        <v>176</v>
      </c>
      <c r="B92" s="205" t="s">
        <v>177</v>
      </c>
      <c r="C92" s="208" t="s">
        <v>53</v>
      </c>
      <c r="D92" s="56"/>
      <c r="E92" s="33">
        <v>528</v>
      </c>
      <c r="F92" s="33">
        <v>528</v>
      </c>
      <c r="G92" s="95">
        <v>528</v>
      </c>
    </row>
    <row r="93" ht="24.75" spans="1:7">
      <c r="A93" s="44" t="s">
        <v>178</v>
      </c>
      <c r="B93" s="45" t="s">
        <v>558</v>
      </c>
      <c r="C93" s="91" t="s">
        <v>53</v>
      </c>
      <c r="D93" s="40">
        <v>46</v>
      </c>
      <c r="E93" s="58"/>
      <c r="F93" s="58"/>
      <c r="G93" s="59"/>
    </row>
    <row r="94" spans="1:7">
      <c r="A94" s="210" t="s">
        <v>180</v>
      </c>
      <c r="B94" s="211" t="s">
        <v>142</v>
      </c>
      <c r="C94" s="206" t="s">
        <v>454</v>
      </c>
      <c r="D94" s="56"/>
      <c r="E94" s="33">
        <v>554</v>
      </c>
      <c r="F94" s="33">
        <v>709</v>
      </c>
      <c r="G94" s="95">
        <v>1333</v>
      </c>
    </row>
    <row r="95" ht="24" spans="1:7">
      <c r="A95" s="86" t="s">
        <v>181</v>
      </c>
      <c r="B95" s="87" t="s">
        <v>543</v>
      </c>
      <c r="C95" s="88" t="s">
        <v>454</v>
      </c>
      <c r="D95" s="40">
        <v>116</v>
      </c>
      <c r="E95" s="58"/>
      <c r="F95" s="58"/>
      <c r="G95" s="59"/>
    </row>
    <row r="96" ht="24" spans="1:7">
      <c r="A96" s="86" t="s">
        <v>182</v>
      </c>
      <c r="B96" s="87" t="s">
        <v>544</v>
      </c>
      <c r="C96" s="88" t="s">
        <v>454</v>
      </c>
      <c r="D96" s="40">
        <v>198</v>
      </c>
      <c r="E96" s="58"/>
      <c r="F96" s="58"/>
      <c r="G96" s="59"/>
    </row>
    <row r="97" ht="24.75" spans="1:7">
      <c r="A97" s="44" t="s">
        <v>183</v>
      </c>
      <c r="B97" s="45" t="s">
        <v>559</v>
      </c>
      <c r="C97" s="91" t="s">
        <v>454</v>
      </c>
      <c r="D97" s="72">
        <v>76</v>
      </c>
      <c r="E97" s="61"/>
      <c r="F97" s="61"/>
      <c r="G97" s="62"/>
    </row>
    <row r="98" spans="1:7">
      <c r="A98" s="210" t="s">
        <v>185</v>
      </c>
      <c r="B98" s="211" t="s">
        <v>551</v>
      </c>
      <c r="C98" s="206" t="s">
        <v>454</v>
      </c>
      <c r="D98" s="56"/>
      <c r="E98" s="33">
        <v>326</v>
      </c>
      <c r="F98" s="33">
        <v>326</v>
      </c>
      <c r="G98" s="95">
        <v>326</v>
      </c>
    </row>
    <row r="99" ht="24" spans="1:7">
      <c r="A99" s="86" t="s">
        <v>186</v>
      </c>
      <c r="B99" s="87" t="s">
        <v>552</v>
      </c>
      <c r="C99" s="88" t="s">
        <v>454</v>
      </c>
      <c r="D99" s="40">
        <v>33</v>
      </c>
      <c r="E99" s="58"/>
      <c r="F99" s="58"/>
      <c r="G99" s="59"/>
    </row>
    <row r="100" ht="24" spans="1:7">
      <c r="A100" s="86" t="s">
        <v>187</v>
      </c>
      <c r="B100" s="87" t="s">
        <v>553</v>
      </c>
      <c r="C100" s="88" t="s">
        <v>454</v>
      </c>
      <c r="D100" s="40">
        <v>84</v>
      </c>
      <c r="E100" s="58"/>
      <c r="F100" s="58"/>
      <c r="G100" s="59"/>
    </row>
    <row r="101" ht="24.75" spans="1:7">
      <c r="A101" s="89" t="s">
        <v>188</v>
      </c>
      <c r="B101" s="90" t="s">
        <v>554</v>
      </c>
      <c r="C101" s="91" t="s">
        <v>454</v>
      </c>
      <c r="D101" s="72">
        <v>27</v>
      </c>
      <c r="E101" s="61"/>
      <c r="F101" s="61"/>
      <c r="G101" s="62"/>
    </row>
    <row r="102" ht="24" spans="1:7">
      <c r="A102" s="30" t="s">
        <v>189</v>
      </c>
      <c r="B102" s="31" t="s">
        <v>560</v>
      </c>
      <c r="C102" s="110" t="s">
        <v>149</v>
      </c>
      <c r="D102" s="56"/>
      <c r="E102" s="33">
        <v>8998</v>
      </c>
      <c r="F102" s="33">
        <v>8998</v>
      </c>
      <c r="G102" s="95">
        <v>8998</v>
      </c>
    </row>
    <row r="103" ht="24" spans="1:7">
      <c r="A103" s="37" t="s">
        <v>191</v>
      </c>
      <c r="B103" s="444" t="s">
        <v>561</v>
      </c>
      <c r="C103" s="445" t="s">
        <v>149</v>
      </c>
      <c r="D103" s="40">
        <v>402</v>
      </c>
      <c r="E103" s="58"/>
      <c r="F103" s="58"/>
      <c r="G103" s="59"/>
    </row>
    <row r="104" ht="24.75" spans="1:7">
      <c r="A104" s="44" t="s">
        <v>193</v>
      </c>
      <c r="B104" s="446" t="s">
        <v>562</v>
      </c>
      <c r="C104" s="102" t="s">
        <v>149</v>
      </c>
      <c r="D104" s="40">
        <v>764</v>
      </c>
      <c r="E104" s="61"/>
      <c r="F104" s="61"/>
      <c r="G104" s="62"/>
    </row>
    <row r="105" ht="24" spans="1:7">
      <c r="A105" s="447" t="s">
        <v>195</v>
      </c>
      <c r="B105" s="448" t="s">
        <v>196</v>
      </c>
      <c r="C105" s="449" t="s">
        <v>454</v>
      </c>
      <c r="D105" s="56"/>
      <c r="E105" s="33">
        <v>8998</v>
      </c>
      <c r="F105" s="33">
        <v>8998</v>
      </c>
      <c r="G105" s="95">
        <v>8998</v>
      </c>
    </row>
    <row r="106" ht="36" spans="1:7">
      <c r="A106" s="447" t="s">
        <v>197</v>
      </c>
      <c r="B106" s="448" t="s">
        <v>563</v>
      </c>
      <c r="C106" s="450" t="s">
        <v>454</v>
      </c>
      <c r="D106" s="40">
        <v>402</v>
      </c>
      <c r="E106" s="58"/>
      <c r="F106" s="58"/>
      <c r="G106" s="59"/>
    </row>
    <row r="107" ht="36.75" spans="1:7">
      <c r="A107" s="451" t="s">
        <v>199</v>
      </c>
      <c r="B107" s="452" t="s">
        <v>564</v>
      </c>
      <c r="C107" s="453" t="s">
        <v>454</v>
      </c>
      <c r="D107" s="40">
        <v>764</v>
      </c>
      <c r="E107" s="61"/>
      <c r="F107" s="61"/>
      <c r="G107" s="62"/>
    </row>
    <row r="108" ht="24" spans="1:7">
      <c r="A108" s="447" t="s">
        <v>201</v>
      </c>
      <c r="B108" s="448" t="s">
        <v>202</v>
      </c>
      <c r="C108" s="449" t="s">
        <v>454</v>
      </c>
      <c r="D108" s="56"/>
      <c r="E108" s="33">
        <v>11997</v>
      </c>
      <c r="F108" s="33">
        <v>11997</v>
      </c>
      <c r="G108" s="95">
        <v>11997</v>
      </c>
    </row>
    <row r="109" ht="36" spans="1:7">
      <c r="A109" s="447" t="s">
        <v>203</v>
      </c>
      <c r="B109" s="448" t="s">
        <v>565</v>
      </c>
      <c r="C109" s="450" t="s">
        <v>454</v>
      </c>
      <c r="D109" s="40">
        <v>539</v>
      </c>
      <c r="E109" s="58"/>
      <c r="F109" s="58"/>
      <c r="G109" s="59"/>
    </row>
    <row r="110" ht="36.75" spans="1:7">
      <c r="A110" s="454" t="s">
        <v>205</v>
      </c>
      <c r="B110" s="455" t="s">
        <v>566</v>
      </c>
      <c r="C110" s="453" t="s">
        <v>454</v>
      </c>
      <c r="D110" s="72">
        <v>1020</v>
      </c>
      <c r="E110" s="61"/>
      <c r="F110" s="61"/>
      <c r="G110" s="62"/>
    </row>
    <row r="111" ht="15.75" spans="1:7">
      <c r="A111" s="51" t="s">
        <v>207</v>
      </c>
      <c r="B111" s="456" t="s">
        <v>208</v>
      </c>
      <c r="C111" s="304"/>
      <c r="D111" s="304"/>
      <c r="E111" s="304"/>
      <c r="F111" s="304"/>
      <c r="G111" s="305"/>
    </row>
    <row r="112" ht="15.75" spans="1:7">
      <c r="A112" s="215" t="s">
        <v>209</v>
      </c>
      <c r="B112" s="216" t="s">
        <v>210</v>
      </c>
      <c r="C112" s="217" t="s">
        <v>53</v>
      </c>
      <c r="D112" s="217"/>
      <c r="E112" s="33">
        <v>282</v>
      </c>
      <c r="F112" s="33">
        <v>282</v>
      </c>
      <c r="G112" s="95">
        <v>320</v>
      </c>
    </row>
    <row r="113" ht="15.75" spans="1:7">
      <c r="A113" s="218" t="s">
        <v>211</v>
      </c>
      <c r="B113" s="219" t="s">
        <v>212</v>
      </c>
      <c r="C113" s="220" t="s">
        <v>213</v>
      </c>
      <c r="D113" s="220"/>
      <c r="E113" s="33">
        <v>282</v>
      </c>
      <c r="F113" s="33">
        <v>282</v>
      </c>
      <c r="G113" s="95">
        <v>320</v>
      </c>
    </row>
    <row r="114" ht="15.75" spans="1:7">
      <c r="A114" s="51" t="s">
        <v>214</v>
      </c>
      <c r="B114" s="221" t="s">
        <v>215</v>
      </c>
      <c r="C114" s="213"/>
      <c r="D114" s="213"/>
      <c r="E114" s="213"/>
      <c r="F114" s="213"/>
      <c r="G114" s="214"/>
    </row>
    <row r="115" spans="1:7">
      <c r="A115" s="222" t="s">
        <v>216</v>
      </c>
      <c r="B115" s="350" t="s">
        <v>217</v>
      </c>
      <c r="C115" s="351" t="s">
        <v>218</v>
      </c>
      <c r="D115" s="32"/>
      <c r="E115" s="33">
        <v>51</v>
      </c>
      <c r="F115" s="33">
        <v>51</v>
      </c>
      <c r="G115" s="95">
        <v>61</v>
      </c>
    </row>
    <row r="116" spans="1:7">
      <c r="A116" s="37" t="s">
        <v>219</v>
      </c>
      <c r="B116" s="38" t="s">
        <v>220</v>
      </c>
      <c r="C116" s="39" t="s">
        <v>221</v>
      </c>
      <c r="D116" s="39" t="s">
        <v>222</v>
      </c>
      <c r="E116" s="208"/>
      <c r="F116" s="208"/>
      <c r="G116" s="225"/>
    </row>
    <row r="117" spans="1:7">
      <c r="A117" s="86" t="s">
        <v>223</v>
      </c>
      <c r="B117" s="226" t="s">
        <v>224</v>
      </c>
      <c r="C117" s="39" t="s">
        <v>221</v>
      </c>
      <c r="D117" s="39" t="s">
        <v>222</v>
      </c>
      <c r="E117" s="227"/>
      <c r="F117" s="227"/>
      <c r="G117" s="225"/>
    </row>
    <row r="118" spans="1:7">
      <c r="A118" s="86" t="s">
        <v>225</v>
      </c>
      <c r="B118" s="226" t="s">
        <v>226</v>
      </c>
      <c r="C118" s="39" t="s">
        <v>221</v>
      </c>
      <c r="D118" s="39" t="s">
        <v>222</v>
      </c>
      <c r="E118" s="208"/>
      <c r="F118" s="208"/>
      <c r="G118" s="225"/>
    </row>
    <row r="119" spans="1:7">
      <c r="A119" s="593" t="s">
        <v>227</v>
      </c>
      <c r="B119" s="226" t="s">
        <v>228</v>
      </c>
      <c r="C119" s="39" t="s">
        <v>221</v>
      </c>
      <c r="D119" s="39" t="s">
        <v>222</v>
      </c>
      <c r="E119" s="208"/>
      <c r="F119" s="208"/>
      <c r="G119" s="225"/>
    </row>
    <row r="120" ht="24" spans="1:7">
      <c r="A120" s="593" t="s">
        <v>229</v>
      </c>
      <c r="B120" s="226" t="s">
        <v>230</v>
      </c>
      <c r="C120" s="39" t="s">
        <v>221</v>
      </c>
      <c r="D120" s="39" t="s">
        <v>222</v>
      </c>
      <c r="E120" s="208"/>
      <c r="F120" s="208"/>
      <c r="G120" s="225"/>
    </row>
    <row r="121" ht="24" spans="1:7">
      <c r="A121" s="86" t="s">
        <v>231</v>
      </c>
      <c r="B121" s="226" t="s">
        <v>232</v>
      </c>
      <c r="C121" s="39" t="s">
        <v>221</v>
      </c>
      <c r="D121" s="39" t="s">
        <v>222</v>
      </c>
      <c r="E121" s="208"/>
      <c r="F121" s="208"/>
      <c r="G121" s="225"/>
    </row>
    <row r="122" spans="1:7">
      <c r="A122" s="228" t="s">
        <v>233</v>
      </c>
      <c r="B122" s="226" t="s">
        <v>234</v>
      </c>
      <c r="C122" s="39" t="s">
        <v>221</v>
      </c>
      <c r="D122" s="88" t="s">
        <v>222</v>
      </c>
      <c r="E122" s="208"/>
      <c r="F122" s="208"/>
      <c r="G122" s="225"/>
    </row>
    <row r="123" spans="1:7">
      <c r="A123" s="229" t="s">
        <v>235</v>
      </c>
      <c r="B123" s="230" t="s">
        <v>236</v>
      </c>
      <c r="C123" s="224" t="s">
        <v>221</v>
      </c>
      <c r="D123" s="224" t="s">
        <v>222</v>
      </c>
      <c r="E123" s="208"/>
      <c r="F123" s="208"/>
      <c r="G123" s="225"/>
    </row>
    <row r="124" spans="1:7">
      <c r="A124" s="86" t="s">
        <v>237</v>
      </c>
      <c r="B124" s="231" t="s">
        <v>238</v>
      </c>
      <c r="C124" s="39" t="s">
        <v>221</v>
      </c>
      <c r="D124" s="39" t="s">
        <v>222</v>
      </c>
      <c r="E124" s="208"/>
      <c r="F124" s="208"/>
      <c r="G124" s="225"/>
    </row>
    <row r="125" ht="22.5" spans="1:7">
      <c r="A125" s="232" t="s">
        <v>239</v>
      </c>
      <c r="B125" s="233" t="s">
        <v>240</v>
      </c>
      <c r="C125" s="39" t="s">
        <v>221</v>
      </c>
      <c r="D125" s="39" t="s">
        <v>222</v>
      </c>
      <c r="E125" s="208"/>
      <c r="F125" s="208"/>
      <c r="G125" s="225"/>
    </row>
    <row r="126" spans="1:7">
      <c r="A126" s="457" t="s">
        <v>241</v>
      </c>
      <c r="B126" s="233" t="s">
        <v>242</v>
      </c>
      <c r="C126" s="39" t="s">
        <v>221</v>
      </c>
      <c r="D126" s="88" t="s">
        <v>222</v>
      </c>
      <c r="E126" s="227"/>
      <c r="F126" s="227"/>
      <c r="G126" s="225"/>
    </row>
    <row r="127" spans="1:7">
      <c r="A127" s="458" t="s">
        <v>243</v>
      </c>
      <c r="B127" s="459" t="s">
        <v>244</v>
      </c>
      <c r="C127" s="460" t="s">
        <v>221</v>
      </c>
      <c r="D127" s="461" t="s">
        <v>222</v>
      </c>
      <c r="E127" s="462"/>
      <c r="F127" s="462"/>
      <c r="G127" s="463"/>
    </row>
    <row r="128" spans="1:7">
      <c r="A128" s="464" t="s">
        <v>245</v>
      </c>
      <c r="B128" s="465" t="s">
        <v>567</v>
      </c>
      <c r="C128" s="466" t="s">
        <v>221</v>
      </c>
      <c r="D128" s="467" t="s">
        <v>222</v>
      </c>
      <c r="E128" s="468"/>
      <c r="F128" s="468"/>
      <c r="G128" s="469"/>
    </row>
    <row r="129" ht="15.75" spans="1:7">
      <c r="A129" s="234" t="s">
        <v>247</v>
      </c>
      <c r="B129" s="470" t="s">
        <v>248</v>
      </c>
      <c r="C129" s="471" t="s">
        <v>221</v>
      </c>
      <c r="D129" s="472" t="s">
        <v>222</v>
      </c>
      <c r="E129" s="473"/>
      <c r="F129" s="473"/>
      <c r="G129" s="474"/>
    </row>
    <row r="130" ht="15.75" spans="1:7">
      <c r="A130" s="51" t="s">
        <v>249</v>
      </c>
      <c r="B130" s="238" t="s">
        <v>250</v>
      </c>
      <c r="C130" s="239"/>
      <c r="D130" s="213"/>
      <c r="E130" s="213"/>
      <c r="F130" s="213"/>
      <c r="G130" s="214"/>
    </row>
    <row r="131" spans="1:9">
      <c r="A131" s="30" t="s">
        <v>251</v>
      </c>
      <c r="B131" s="80" t="s">
        <v>252</v>
      </c>
      <c r="C131" s="81" t="s">
        <v>17</v>
      </c>
      <c r="D131" s="56"/>
      <c r="E131" s="33">
        <v>41</v>
      </c>
      <c r="F131" s="33">
        <v>41</v>
      </c>
      <c r="G131" s="95">
        <v>47</v>
      </c>
      <c r="I131" t="s">
        <v>253</v>
      </c>
    </row>
    <row r="132" ht="24" spans="1:7">
      <c r="A132" s="37" t="s">
        <v>254</v>
      </c>
      <c r="B132" s="38" t="s">
        <v>568</v>
      </c>
      <c r="C132" s="39" t="s">
        <v>17</v>
      </c>
      <c r="D132" s="40">
        <v>61</v>
      </c>
      <c r="E132" s="58"/>
      <c r="F132" s="58"/>
      <c r="G132" s="59"/>
    </row>
    <row r="133" ht="24" spans="1:7">
      <c r="A133" s="86" t="s">
        <v>256</v>
      </c>
      <c r="B133" s="87" t="s">
        <v>569</v>
      </c>
      <c r="C133" s="39" t="s">
        <v>17</v>
      </c>
      <c r="D133" s="40">
        <v>73</v>
      </c>
      <c r="E133" s="58"/>
      <c r="F133" s="58"/>
      <c r="G133" s="59"/>
    </row>
    <row r="134" ht="24.75" spans="1:7">
      <c r="A134" s="44" t="s">
        <v>258</v>
      </c>
      <c r="B134" s="45" t="s">
        <v>570</v>
      </c>
      <c r="C134" s="46" t="s">
        <v>17</v>
      </c>
      <c r="D134" s="40">
        <v>54</v>
      </c>
      <c r="E134" s="61"/>
      <c r="F134" s="61"/>
      <c r="G134" s="62"/>
    </row>
    <row r="135" spans="1:7">
      <c r="A135" s="79" t="s">
        <v>260</v>
      </c>
      <c r="B135" s="80" t="s">
        <v>261</v>
      </c>
      <c r="C135" s="81" t="s">
        <v>17</v>
      </c>
      <c r="D135" s="56"/>
      <c r="E135" s="33">
        <v>124</v>
      </c>
      <c r="F135" s="33">
        <v>124</v>
      </c>
      <c r="G135" s="95">
        <v>149</v>
      </c>
    </row>
    <row r="136" ht="24" spans="1:7">
      <c r="A136" s="37" t="s">
        <v>262</v>
      </c>
      <c r="B136" s="38" t="s">
        <v>571</v>
      </c>
      <c r="C136" s="39" t="s">
        <v>17</v>
      </c>
      <c r="D136" s="40">
        <v>142</v>
      </c>
      <c r="E136" s="58"/>
      <c r="F136" s="58"/>
      <c r="G136" s="59"/>
    </row>
    <row r="137" ht="24" spans="1:7">
      <c r="A137" s="37" t="s">
        <v>264</v>
      </c>
      <c r="B137" s="38" t="s">
        <v>572</v>
      </c>
      <c r="C137" s="39" t="s">
        <v>17</v>
      </c>
      <c r="D137" s="40">
        <v>228</v>
      </c>
      <c r="E137" s="58"/>
      <c r="F137" s="58"/>
      <c r="G137" s="59"/>
    </row>
    <row r="138" ht="24.75" spans="1:7">
      <c r="A138" s="44" t="s">
        <v>266</v>
      </c>
      <c r="B138" s="45" t="s">
        <v>573</v>
      </c>
      <c r="C138" s="46" t="s">
        <v>17</v>
      </c>
      <c r="D138" s="40">
        <v>116</v>
      </c>
      <c r="E138" s="61"/>
      <c r="F138" s="61"/>
      <c r="G138" s="62"/>
    </row>
    <row r="139" spans="1:7">
      <c r="A139" s="79" t="s">
        <v>268</v>
      </c>
      <c r="B139" s="80" t="s">
        <v>269</v>
      </c>
      <c r="C139" s="81" t="s">
        <v>17</v>
      </c>
      <c r="D139" s="56"/>
      <c r="E139" s="33">
        <v>780</v>
      </c>
      <c r="F139" s="33">
        <v>780</v>
      </c>
      <c r="G139" s="95">
        <v>896</v>
      </c>
    </row>
    <row r="140" ht="24" spans="1:7">
      <c r="A140" s="37" t="s">
        <v>270</v>
      </c>
      <c r="B140" s="38" t="s">
        <v>574</v>
      </c>
      <c r="C140" s="39" t="s">
        <v>17</v>
      </c>
      <c r="D140" s="40">
        <v>864</v>
      </c>
      <c r="E140" s="58"/>
      <c r="F140" s="58"/>
      <c r="G140" s="59"/>
    </row>
    <row r="141" ht="24.75" spans="1:7">
      <c r="A141" s="44" t="s">
        <v>272</v>
      </c>
      <c r="B141" s="45" t="s">
        <v>575</v>
      </c>
      <c r="C141" s="46" t="s">
        <v>17</v>
      </c>
      <c r="D141" s="40">
        <v>1483</v>
      </c>
      <c r="E141" s="58"/>
      <c r="F141" s="58"/>
      <c r="G141" s="59"/>
    </row>
    <row r="142" spans="1:7">
      <c r="A142" s="79" t="s">
        <v>274</v>
      </c>
      <c r="B142" s="80" t="s">
        <v>275</v>
      </c>
      <c r="C142" s="81" t="s">
        <v>17</v>
      </c>
      <c r="D142" s="56"/>
      <c r="E142" s="33">
        <v>3071</v>
      </c>
      <c r="F142" s="33">
        <v>3071</v>
      </c>
      <c r="G142" s="95">
        <v>3517</v>
      </c>
    </row>
    <row r="143" ht="24" spans="1:7">
      <c r="A143" s="37" t="s">
        <v>276</v>
      </c>
      <c r="B143" s="38" t="s">
        <v>576</v>
      </c>
      <c r="C143" s="39" t="s">
        <v>17</v>
      </c>
      <c r="D143" s="40">
        <v>2652</v>
      </c>
      <c r="E143" s="58"/>
      <c r="F143" s="58"/>
      <c r="G143" s="59"/>
    </row>
    <row r="144" ht="24.75" spans="1:7">
      <c r="A144" s="44" t="s">
        <v>278</v>
      </c>
      <c r="B144" s="45" t="s">
        <v>577</v>
      </c>
      <c r="C144" s="46" t="s">
        <v>17</v>
      </c>
      <c r="D144" s="40">
        <v>5441</v>
      </c>
      <c r="E144" s="58"/>
      <c r="F144" s="58"/>
      <c r="G144" s="59"/>
    </row>
    <row r="145" spans="1:7">
      <c r="A145" s="79" t="s">
        <v>280</v>
      </c>
      <c r="B145" s="80" t="s">
        <v>281</v>
      </c>
      <c r="C145" s="81" t="s">
        <v>17</v>
      </c>
      <c r="D145" s="56"/>
      <c r="E145" s="33">
        <v>10348</v>
      </c>
      <c r="F145" s="33">
        <v>10348</v>
      </c>
      <c r="G145" s="95">
        <v>11825</v>
      </c>
    </row>
    <row r="146" ht="24" spans="1:7">
      <c r="A146" s="37" t="s">
        <v>282</v>
      </c>
      <c r="B146" s="38" t="s">
        <v>578</v>
      </c>
      <c r="C146" s="39" t="s">
        <v>17</v>
      </c>
      <c r="D146" s="40">
        <v>8919</v>
      </c>
      <c r="E146" s="58"/>
      <c r="F146" s="58"/>
      <c r="G146" s="59"/>
    </row>
    <row r="147" ht="24.75" spans="1:7">
      <c r="A147" s="44" t="s">
        <v>284</v>
      </c>
      <c r="B147" s="45" t="s">
        <v>579</v>
      </c>
      <c r="C147" s="46" t="s">
        <v>17</v>
      </c>
      <c r="D147" s="40">
        <v>18301</v>
      </c>
      <c r="E147" s="58"/>
      <c r="F147" s="58"/>
      <c r="G147" s="59"/>
    </row>
    <row r="148" s="1" customFormat="1" ht="15.75" spans="1:7">
      <c r="A148" s="240">
        <v>10</v>
      </c>
      <c r="B148" s="212" t="s">
        <v>286</v>
      </c>
      <c r="C148" s="241"/>
      <c r="D148" s="241"/>
      <c r="E148" s="242"/>
      <c r="F148" s="242"/>
      <c r="G148" s="243"/>
    </row>
    <row r="149" spans="1:7">
      <c r="A149" s="244">
        <v>1010</v>
      </c>
      <c r="B149" s="80" t="s">
        <v>287</v>
      </c>
      <c r="C149" s="81" t="s">
        <v>288</v>
      </c>
      <c r="D149" s="56"/>
      <c r="E149" s="33">
        <v>138</v>
      </c>
      <c r="F149" s="33">
        <v>138</v>
      </c>
      <c r="G149" s="95">
        <v>164</v>
      </c>
    </row>
    <row r="150" ht="24" spans="1:7">
      <c r="A150" s="245">
        <v>1011</v>
      </c>
      <c r="B150" s="38" t="s">
        <v>580</v>
      </c>
      <c r="C150" s="39" t="s">
        <v>288</v>
      </c>
      <c r="D150" s="40">
        <v>151</v>
      </c>
      <c r="E150" s="58"/>
      <c r="F150" s="58"/>
      <c r="G150" s="59"/>
    </row>
    <row r="151" ht="24" spans="1:7">
      <c r="A151" s="245">
        <v>1012</v>
      </c>
      <c r="B151" s="38" t="s">
        <v>581</v>
      </c>
      <c r="C151" s="39" t="s">
        <v>288</v>
      </c>
      <c r="D151" s="40">
        <v>351</v>
      </c>
      <c r="E151" s="58"/>
      <c r="F151" s="58"/>
      <c r="G151" s="59"/>
    </row>
    <row r="152" ht="24" spans="1:7">
      <c r="A152" s="245">
        <v>1013</v>
      </c>
      <c r="B152" s="38" t="s">
        <v>582</v>
      </c>
      <c r="C152" s="39" t="s">
        <v>288</v>
      </c>
      <c r="D152" s="40">
        <v>89</v>
      </c>
      <c r="E152" s="58"/>
      <c r="F152" s="58"/>
      <c r="G152" s="59"/>
    </row>
    <row r="153" ht="24.75" spans="1:7">
      <c r="A153" s="283">
        <v>1014</v>
      </c>
      <c r="B153" s="45" t="s">
        <v>583</v>
      </c>
      <c r="C153" s="46" t="s">
        <v>288</v>
      </c>
      <c r="D153" s="40">
        <v>91</v>
      </c>
      <c r="E153" s="475"/>
      <c r="F153" s="476"/>
      <c r="G153" s="477"/>
    </row>
    <row r="154" ht="24" spans="1:7">
      <c r="A154" s="284">
        <v>1020</v>
      </c>
      <c r="B154" s="80" t="s">
        <v>293</v>
      </c>
      <c r="C154" s="81" t="s">
        <v>288</v>
      </c>
      <c r="D154" s="56"/>
      <c r="E154" s="33">
        <v>277</v>
      </c>
      <c r="F154" s="33">
        <v>277</v>
      </c>
      <c r="G154" s="95">
        <v>331</v>
      </c>
    </row>
    <row r="155" ht="24" spans="1:7">
      <c r="A155" s="245">
        <v>1021</v>
      </c>
      <c r="B155" s="38" t="s">
        <v>584</v>
      </c>
      <c r="C155" s="39" t="s">
        <v>288</v>
      </c>
      <c r="D155" s="40">
        <v>231</v>
      </c>
      <c r="E155" s="58"/>
      <c r="F155" s="58"/>
      <c r="G155" s="59"/>
    </row>
    <row r="156" ht="24" spans="1:7">
      <c r="A156" s="285">
        <v>1022</v>
      </c>
      <c r="B156" s="38" t="s">
        <v>585</v>
      </c>
      <c r="C156" s="39" t="s">
        <v>288</v>
      </c>
      <c r="D156" s="40">
        <v>525</v>
      </c>
      <c r="E156" s="58"/>
      <c r="F156" s="58"/>
      <c r="G156" s="59"/>
    </row>
    <row r="157" ht="24" spans="1:7">
      <c r="A157" s="286">
        <v>1023</v>
      </c>
      <c r="B157" s="38" t="s">
        <v>586</v>
      </c>
      <c r="C157" s="39" t="s">
        <v>288</v>
      </c>
      <c r="D157" s="40">
        <v>134</v>
      </c>
      <c r="E157" s="58"/>
      <c r="F157" s="58"/>
      <c r="G157" s="59"/>
    </row>
    <row r="158" ht="24.75" spans="1:7">
      <c r="A158" s="283">
        <v>1024</v>
      </c>
      <c r="B158" s="45" t="s">
        <v>587</v>
      </c>
      <c r="C158" s="46" t="s">
        <v>288</v>
      </c>
      <c r="D158" s="40">
        <v>138</v>
      </c>
      <c r="E158" s="475"/>
      <c r="F158" s="476"/>
      <c r="G158" s="477"/>
    </row>
    <row r="159" ht="22.5" spans="1:7">
      <c r="A159" s="478">
        <v>1030</v>
      </c>
      <c r="B159" s="288" t="s">
        <v>298</v>
      </c>
      <c r="C159" s="289" t="s">
        <v>288</v>
      </c>
      <c r="D159" s="56"/>
      <c r="E159" s="33">
        <v>138</v>
      </c>
      <c r="F159" s="33">
        <v>138</v>
      </c>
      <c r="G159" s="95">
        <v>164</v>
      </c>
    </row>
    <row r="160" ht="22.5" spans="1:7">
      <c r="A160" s="479">
        <v>1031</v>
      </c>
      <c r="B160" s="291" t="s">
        <v>588</v>
      </c>
      <c r="C160" s="292" t="s">
        <v>288</v>
      </c>
      <c r="D160" s="40">
        <v>151</v>
      </c>
      <c r="E160" s="58"/>
      <c r="F160" s="58"/>
      <c r="G160" s="59"/>
    </row>
    <row r="161" ht="22.5" spans="1:7">
      <c r="A161" s="480">
        <v>1032</v>
      </c>
      <c r="B161" s="294" t="s">
        <v>589</v>
      </c>
      <c r="C161" s="295" t="s">
        <v>288</v>
      </c>
      <c r="D161" s="40">
        <v>351</v>
      </c>
      <c r="E161" s="58"/>
      <c r="F161" s="58"/>
      <c r="G161" s="59"/>
    </row>
    <row r="162" ht="22.5" spans="1:7">
      <c r="A162" s="481">
        <v>1033</v>
      </c>
      <c r="B162" s="297" t="s">
        <v>590</v>
      </c>
      <c r="C162" s="298" t="s">
        <v>288</v>
      </c>
      <c r="D162" s="40">
        <v>89</v>
      </c>
      <c r="E162" s="58"/>
      <c r="F162" s="58"/>
      <c r="G162" s="59"/>
    </row>
    <row r="163" ht="23.25" spans="1:7">
      <c r="A163" s="482">
        <v>1034</v>
      </c>
      <c r="B163" s="300" t="s">
        <v>591</v>
      </c>
      <c r="C163" s="301" t="s">
        <v>288</v>
      </c>
      <c r="D163" s="40">
        <v>91</v>
      </c>
      <c r="E163" s="475"/>
      <c r="F163" s="476"/>
      <c r="G163" s="477"/>
    </row>
    <row r="164" spans="1:7">
      <c r="A164" s="97" t="s">
        <v>303</v>
      </c>
      <c r="B164" s="223" t="s">
        <v>304</v>
      </c>
      <c r="C164" s="224" t="s">
        <v>305</v>
      </c>
      <c r="D164" s="56"/>
      <c r="E164" s="33">
        <v>138</v>
      </c>
      <c r="F164" s="33">
        <v>138</v>
      </c>
      <c r="G164" s="95">
        <v>164</v>
      </c>
    </row>
    <row r="165" ht="24" spans="1:7">
      <c r="A165" s="37" t="s">
        <v>306</v>
      </c>
      <c r="B165" s="38" t="s">
        <v>592</v>
      </c>
      <c r="C165" s="39" t="s">
        <v>305</v>
      </c>
      <c r="D165" s="40">
        <v>151</v>
      </c>
      <c r="E165" s="58"/>
      <c r="F165" s="58"/>
      <c r="G165" s="59"/>
    </row>
    <row r="166" ht="24" spans="1:7">
      <c r="A166" s="37" t="s">
        <v>308</v>
      </c>
      <c r="B166" s="38" t="s">
        <v>593</v>
      </c>
      <c r="C166" s="39" t="s">
        <v>305</v>
      </c>
      <c r="D166" s="40">
        <v>351</v>
      </c>
      <c r="E166" s="58"/>
      <c r="F166" s="58"/>
      <c r="G166" s="59"/>
    </row>
    <row r="167" ht="24" spans="1:7">
      <c r="A167" s="37" t="s">
        <v>310</v>
      </c>
      <c r="B167" s="38" t="s">
        <v>594</v>
      </c>
      <c r="C167" s="39" t="s">
        <v>305</v>
      </c>
      <c r="D167" s="40">
        <v>89</v>
      </c>
      <c r="E167" s="58"/>
      <c r="F167" s="58"/>
      <c r="G167" s="59"/>
    </row>
    <row r="168" ht="24.75" spans="1:7">
      <c r="A168" s="44" t="s">
        <v>312</v>
      </c>
      <c r="B168" s="45" t="s">
        <v>595</v>
      </c>
      <c r="C168" s="46" t="s">
        <v>305</v>
      </c>
      <c r="D168" s="72">
        <v>91</v>
      </c>
      <c r="E168" s="476"/>
      <c r="F168" s="476"/>
      <c r="G168" s="477"/>
    </row>
    <row r="169" customHeight="1" spans="1:7">
      <c r="A169" s="240">
        <v>11</v>
      </c>
      <c r="B169" s="302" t="s">
        <v>314</v>
      </c>
      <c r="C169" s="303"/>
      <c r="D169" s="304"/>
      <c r="E169" s="483"/>
      <c r="F169" s="484"/>
      <c r="G169" s="485"/>
    </row>
    <row r="170" spans="1:7">
      <c r="A170" s="306">
        <v>1110</v>
      </c>
      <c r="B170" s="486" t="s">
        <v>315</v>
      </c>
      <c r="C170" s="487" t="s">
        <v>17</v>
      </c>
      <c r="D170" s="56"/>
      <c r="E170" s="33">
        <v>650</v>
      </c>
      <c r="F170" s="33">
        <v>650</v>
      </c>
      <c r="G170" s="95">
        <v>779</v>
      </c>
    </row>
    <row r="171" ht="24" spans="1:7">
      <c r="A171" s="307">
        <v>1111</v>
      </c>
      <c r="B171" s="87" t="s">
        <v>596</v>
      </c>
      <c r="C171" s="88" t="s">
        <v>17</v>
      </c>
      <c r="D171" s="40">
        <v>228</v>
      </c>
      <c r="E171" s="58"/>
      <c r="F171" s="58"/>
      <c r="G171" s="59"/>
    </row>
    <row r="172" ht="24.75" spans="1:7">
      <c r="A172" s="308">
        <v>1112</v>
      </c>
      <c r="B172" s="90" t="s">
        <v>597</v>
      </c>
      <c r="C172" s="91" t="s">
        <v>17</v>
      </c>
      <c r="D172" s="40">
        <v>431</v>
      </c>
      <c r="E172" s="58"/>
      <c r="F172" s="58"/>
      <c r="G172" s="59"/>
    </row>
    <row r="173" spans="1:7">
      <c r="A173" s="309">
        <v>1120</v>
      </c>
      <c r="B173" s="84" t="s">
        <v>318</v>
      </c>
      <c r="C173" s="85" t="s">
        <v>17</v>
      </c>
      <c r="D173" s="56"/>
      <c r="E173" s="33">
        <v>650</v>
      </c>
      <c r="F173" s="33">
        <v>650</v>
      </c>
      <c r="G173" s="95">
        <v>779</v>
      </c>
    </row>
    <row r="174" ht="24" spans="1:7">
      <c r="A174" s="310">
        <v>1121</v>
      </c>
      <c r="B174" s="87" t="s">
        <v>598</v>
      </c>
      <c r="C174" s="88" t="s">
        <v>17</v>
      </c>
      <c r="D174" s="40">
        <v>333</v>
      </c>
      <c r="E174" s="58"/>
      <c r="F174" s="58"/>
      <c r="G174" s="59"/>
    </row>
    <row r="175" ht="24.75" spans="1:7">
      <c r="A175" s="308">
        <v>1122</v>
      </c>
      <c r="B175" s="90" t="s">
        <v>599</v>
      </c>
      <c r="C175" s="91" t="s">
        <v>17</v>
      </c>
      <c r="D175" s="40">
        <v>754</v>
      </c>
      <c r="E175" s="58"/>
      <c r="F175" s="58"/>
      <c r="G175" s="59"/>
    </row>
    <row r="176" spans="1:7">
      <c r="A176" s="306">
        <v>1130</v>
      </c>
      <c r="B176" s="486" t="s">
        <v>321</v>
      </c>
      <c r="C176" s="487" t="s">
        <v>17</v>
      </c>
      <c r="D176" s="56"/>
      <c r="E176" s="33">
        <v>650</v>
      </c>
      <c r="F176" s="33">
        <v>650</v>
      </c>
      <c r="G176" s="95">
        <v>779</v>
      </c>
    </row>
    <row r="177" ht="24" spans="1:7">
      <c r="A177" s="311">
        <v>1131</v>
      </c>
      <c r="B177" s="87" t="s">
        <v>600</v>
      </c>
      <c r="C177" s="88" t="s">
        <v>17</v>
      </c>
      <c r="D177" s="40">
        <v>524</v>
      </c>
      <c r="E177" s="58"/>
      <c r="F177" s="58"/>
      <c r="G177" s="59"/>
    </row>
    <row r="178" ht="24.75" spans="1:7">
      <c r="A178" s="308">
        <v>1132</v>
      </c>
      <c r="B178" s="90" t="s">
        <v>601</v>
      </c>
      <c r="C178" s="91" t="s">
        <v>17</v>
      </c>
      <c r="D178" s="40">
        <v>1178</v>
      </c>
      <c r="E178" s="58"/>
      <c r="F178" s="58"/>
      <c r="G178" s="59"/>
    </row>
    <row r="179" spans="1:7">
      <c r="A179" s="306">
        <v>1140</v>
      </c>
      <c r="B179" s="486" t="s">
        <v>324</v>
      </c>
      <c r="C179" s="487" t="s">
        <v>17</v>
      </c>
      <c r="D179" s="56"/>
      <c r="E179" s="33">
        <v>650</v>
      </c>
      <c r="F179" s="33">
        <v>650</v>
      </c>
      <c r="G179" s="95">
        <v>779</v>
      </c>
    </row>
    <row r="180" ht="24" spans="1:7">
      <c r="A180" s="307">
        <v>1141</v>
      </c>
      <c r="B180" s="87" t="s">
        <v>602</v>
      </c>
      <c r="C180" s="88" t="s">
        <v>17</v>
      </c>
      <c r="D180" s="40">
        <v>1384</v>
      </c>
      <c r="E180" s="58"/>
      <c r="F180" s="58"/>
      <c r="G180" s="59"/>
    </row>
    <row r="181" ht="24.75" spans="1:7">
      <c r="A181" s="308">
        <v>1142</v>
      </c>
      <c r="B181" s="90" t="s">
        <v>603</v>
      </c>
      <c r="C181" s="91" t="s">
        <v>17</v>
      </c>
      <c r="D181" s="40">
        <v>3123</v>
      </c>
      <c r="E181" s="58"/>
      <c r="F181" s="61"/>
      <c r="G181" s="62"/>
    </row>
    <row r="182" customHeight="1" spans="1:7">
      <c r="A182" s="312">
        <v>12</v>
      </c>
      <c r="B182" s="221" t="s">
        <v>327</v>
      </c>
      <c r="C182" s="313"/>
      <c r="D182" s="213"/>
      <c r="E182" s="213"/>
      <c r="F182" s="304"/>
      <c r="G182" s="305"/>
    </row>
    <row r="183" ht="24" spans="1:7">
      <c r="A183" s="244">
        <v>1210</v>
      </c>
      <c r="B183" s="31" t="s">
        <v>328</v>
      </c>
      <c r="C183" s="32" t="s">
        <v>17</v>
      </c>
      <c r="D183" s="56"/>
      <c r="E183" s="33">
        <v>2103</v>
      </c>
      <c r="F183" s="33">
        <v>3077</v>
      </c>
      <c r="G183" s="95">
        <v>3551</v>
      </c>
    </row>
    <row r="184" ht="24" spans="1:7">
      <c r="A184" s="314">
        <v>1211</v>
      </c>
      <c r="B184" s="38" t="s">
        <v>604</v>
      </c>
      <c r="C184" s="39" t="s">
        <v>17</v>
      </c>
      <c r="D184" s="40">
        <v>228</v>
      </c>
      <c r="E184" s="58"/>
      <c r="F184" s="58"/>
      <c r="G184" s="59"/>
    </row>
    <row r="185" ht="24.75" spans="1:7">
      <c r="A185" s="283">
        <v>1212</v>
      </c>
      <c r="B185" s="45" t="s">
        <v>605</v>
      </c>
      <c r="C185" s="46" t="s">
        <v>17</v>
      </c>
      <c r="D185" s="40">
        <v>431</v>
      </c>
      <c r="E185" s="58"/>
      <c r="F185" s="58"/>
      <c r="G185" s="59"/>
    </row>
    <row r="186" ht="24" spans="1:7">
      <c r="A186" s="244">
        <v>1220</v>
      </c>
      <c r="B186" s="31" t="s">
        <v>331</v>
      </c>
      <c r="C186" s="32" t="s">
        <v>17</v>
      </c>
      <c r="D186" s="56"/>
      <c r="E186" s="33">
        <v>3181</v>
      </c>
      <c r="F186" s="33">
        <v>4667</v>
      </c>
      <c r="G186" s="95">
        <v>5373</v>
      </c>
    </row>
    <row r="187" ht="24" spans="1:7">
      <c r="A187" s="314">
        <v>1221</v>
      </c>
      <c r="B187" s="38" t="s">
        <v>606</v>
      </c>
      <c r="C187" s="39" t="s">
        <v>17</v>
      </c>
      <c r="D187" s="40">
        <v>333</v>
      </c>
      <c r="E187" s="58"/>
      <c r="F187" s="58"/>
      <c r="G187" s="59"/>
    </row>
    <row r="188" ht="24.75" spans="1:7">
      <c r="A188" s="283">
        <v>1222</v>
      </c>
      <c r="B188" s="45" t="s">
        <v>607</v>
      </c>
      <c r="C188" s="46" t="s">
        <v>17</v>
      </c>
      <c r="D188" s="40">
        <v>754</v>
      </c>
      <c r="E188" s="58"/>
      <c r="F188" s="58"/>
      <c r="G188" s="59"/>
    </row>
    <row r="189" ht="24" spans="1:7">
      <c r="A189" s="244">
        <v>1230</v>
      </c>
      <c r="B189" s="31" t="s">
        <v>334</v>
      </c>
      <c r="C189" s="32" t="s">
        <v>17</v>
      </c>
      <c r="D189" s="56"/>
      <c r="E189" s="33">
        <v>5466</v>
      </c>
      <c r="F189" s="33">
        <v>8019</v>
      </c>
      <c r="G189" s="95">
        <v>9252</v>
      </c>
    </row>
    <row r="190" ht="24" spans="1:7">
      <c r="A190" s="314">
        <v>1231</v>
      </c>
      <c r="B190" s="38" t="s">
        <v>608</v>
      </c>
      <c r="C190" s="39" t="s">
        <v>17</v>
      </c>
      <c r="D190" s="40">
        <v>524</v>
      </c>
      <c r="E190" s="58"/>
      <c r="F190" s="58"/>
      <c r="G190" s="59"/>
    </row>
    <row r="191" ht="24.75" spans="1:7">
      <c r="A191" s="283">
        <v>1232</v>
      </c>
      <c r="B191" s="45" t="s">
        <v>609</v>
      </c>
      <c r="C191" s="46" t="s">
        <v>17</v>
      </c>
      <c r="D191" s="40">
        <v>1178</v>
      </c>
      <c r="E191" s="58"/>
      <c r="F191" s="58"/>
      <c r="G191" s="59"/>
    </row>
    <row r="192" ht="24" spans="1:7">
      <c r="A192" s="244">
        <v>1240</v>
      </c>
      <c r="B192" s="31" t="s">
        <v>337</v>
      </c>
      <c r="C192" s="32" t="s">
        <v>17</v>
      </c>
      <c r="D192" s="56"/>
      <c r="E192" s="33">
        <v>14013</v>
      </c>
      <c r="F192" s="33">
        <v>20555</v>
      </c>
      <c r="G192" s="95">
        <v>23685</v>
      </c>
    </row>
    <row r="193" ht="24" spans="1:7">
      <c r="A193" s="314">
        <v>1241</v>
      </c>
      <c r="B193" s="38" t="s">
        <v>610</v>
      </c>
      <c r="C193" s="39" t="s">
        <v>17</v>
      </c>
      <c r="D193" s="40">
        <v>1384</v>
      </c>
      <c r="E193" s="58"/>
      <c r="F193" s="58"/>
      <c r="G193" s="59"/>
    </row>
    <row r="194" ht="24.75" spans="1:7">
      <c r="A194" s="283">
        <v>1242</v>
      </c>
      <c r="B194" s="45" t="s">
        <v>611</v>
      </c>
      <c r="C194" s="46" t="s">
        <v>17</v>
      </c>
      <c r="D194" s="40">
        <v>3123</v>
      </c>
      <c r="E194" s="58"/>
      <c r="F194" s="58"/>
      <c r="G194" s="59"/>
    </row>
    <row r="195" ht="24" spans="1:7">
      <c r="A195" s="244">
        <v>1250</v>
      </c>
      <c r="B195" s="31" t="s">
        <v>340</v>
      </c>
      <c r="C195" s="32" t="s">
        <v>17</v>
      </c>
      <c r="D195" s="56"/>
      <c r="E195" s="33">
        <v>19618</v>
      </c>
      <c r="F195" s="33">
        <v>28776</v>
      </c>
      <c r="G195" s="95">
        <v>33160</v>
      </c>
    </row>
    <row r="196" ht="24" spans="1:7">
      <c r="A196" s="314">
        <v>1251</v>
      </c>
      <c r="B196" s="38" t="s">
        <v>612</v>
      </c>
      <c r="C196" s="39" t="s">
        <v>17</v>
      </c>
      <c r="D196" s="40">
        <v>1936</v>
      </c>
      <c r="E196" s="58"/>
      <c r="F196" s="58"/>
      <c r="G196" s="59"/>
    </row>
    <row r="197" ht="24.75" spans="1:7">
      <c r="A197" s="283">
        <v>1252</v>
      </c>
      <c r="B197" s="45" t="s">
        <v>613</v>
      </c>
      <c r="C197" s="46" t="s">
        <v>17</v>
      </c>
      <c r="D197" s="40">
        <v>4372</v>
      </c>
      <c r="E197" s="58"/>
      <c r="F197" s="58"/>
      <c r="G197" s="488"/>
    </row>
    <row r="198" ht="15.75" spans="1:8">
      <c r="A198" s="312">
        <v>13</v>
      </c>
      <c r="B198" s="315" t="s">
        <v>614</v>
      </c>
      <c r="C198" s="213"/>
      <c r="D198" s="213"/>
      <c r="E198" s="213"/>
      <c r="F198" s="213"/>
      <c r="G198" s="214"/>
      <c r="H198" s="489"/>
    </row>
    <row r="199" ht="24" spans="1:7">
      <c r="A199" s="244">
        <v>1310</v>
      </c>
      <c r="B199" s="80" t="s">
        <v>344</v>
      </c>
      <c r="C199" s="81" t="s">
        <v>345</v>
      </c>
      <c r="D199" s="56"/>
      <c r="E199" s="33">
        <v>89</v>
      </c>
      <c r="F199" s="33">
        <v>89</v>
      </c>
      <c r="G199" s="95">
        <v>106</v>
      </c>
    </row>
    <row r="200" ht="24" spans="1:7">
      <c r="A200" s="310">
        <v>1313</v>
      </c>
      <c r="B200" s="87" t="s">
        <v>615</v>
      </c>
      <c r="C200" s="88" t="s">
        <v>345</v>
      </c>
      <c r="D200" s="40">
        <v>77</v>
      </c>
      <c r="E200" s="58"/>
      <c r="F200" s="58"/>
      <c r="G200" s="59"/>
    </row>
    <row r="201" ht="24.75" spans="1:7">
      <c r="A201" s="283">
        <v>1314</v>
      </c>
      <c r="B201" s="45" t="s">
        <v>616</v>
      </c>
      <c r="C201" s="46" t="s">
        <v>345</v>
      </c>
      <c r="D201" s="40">
        <v>77</v>
      </c>
      <c r="E201" s="58"/>
      <c r="F201" s="58"/>
      <c r="G201" s="488"/>
    </row>
    <row r="202" ht="24" spans="1:7">
      <c r="A202" s="284">
        <v>1320</v>
      </c>
      <c r="B202" s="80" t="s">
        <v>348</v>
      </c>
      <c r="C202" s="81" t="s">
        <v>345</v>
      </c>
      <c r="D202" s="56"/>
      <c r="E202" s="33">
        <v>69</v>
      </c>
      <c r="F202" s="33">
        <v>69</v>
      </c>
      <c r="G202" s="95">
        <v>76</v>
      </c>
    </row>
    <row r="203" ht="36.75" spans="1:7">
      <c r="A203" s="283">
        <v>1324</v>
      </c>
      <c r="B203" s="45" t="s">
        <v>617</v>
      </c>
      <c r="C203" s="46" t="s">
        <v>345</v>
      </c>
      <c r="D203" s="40">
        <v>54</v>
      </c>
      <c r="E203" s="58"/>
      <c r="F203" s="58"/>
      <c r="G203" s="59"/>
    </row>
    <row r="204" s="1" customFormat="1" ht="15.75" spans="1:7">
      <c r="A204" s="240">
        <v>14</v>
      </c>
      <c r="B204" s="221" t="s">
        <v>350</v>
      </c>
      <c r="C204" s="241"/>
      <c r="D204" s="241"/>
      <c r="E204" s="241"/>
      <c r="F204" s="241"/>
      <c r="G204" s="316"/>
    </row>
    <row r="205" ht="24" spans="1:7">
      <c r="A205" s="490">
        <v>1410</v>
      </c>
      <c r="B205" s="491" t="s">
        <v>455</v>
      </c>
      <c r="C205" s="492" t="s">
        <v>456</v>
      </c>
      <c r="D205" s="493"/>
      <c r="E205" s="494">
        <v>85</v>
      </c>
      <c r="F205" s="494"/>
      <c r="G205" s="495"/>
    </row>
    <row r="206" ht="24" spans="1:7">
      <c r="A206" s="496">
        <v>1420</v>
      </c>
      <c r="B206" s="497" t="s">
        <v>457</v>
      </c>
      <c r="C206" s="498" t="s">
        <v>354</v>
      </c>
      <c r="D206" s="499"/>
      <c r="E206" s="500"/>
      <c r="F206" s="500">
        <v>1823</v>
      </c>
      <c r="G206" s="501">
        <v>2458</v>
      </c>
    </row>
    <row r="207" ht="24" spans="1:7">
      <c r="A207" s="502">
        <v>1424</v>
      </c>
      <c r="B207" s="503" t="s">
        <v>458</v>
      </c>
      <c r="C207" s="492" t="s">
        <v>360</v>
      </c>
      <c r="D207" s="499">
        <v>792</v>
      </c>
      <c r="E207" s="504"/>
      <c r="F207" s="504"/>
      <c r="G207" s="505"/>
    </row>
    <row r="208" ht="24" spans="1:7">
      <c r="A208" s="502">
        <v>1425</v>
      </c>
      <c r="B208" s="503" t="s">
        <v>459</v>
      </c>
      <c r="C208" s="492" t="s">
        <v>360</v>
      </c>
      <c r="D208" s="499">
        <v>302</v>
      </c>
      <c r="E208" s="504"/>
      <c r="F208" s="504"/>
      <c r="G208" s="505"/>
    </row>
    <row r="209" ht="24" spans="1:7">
      <c r="A209" s="502">
        <v>1426</v>
      </c>
      <c r="B209" s="503" t="s">
        <v>460</v>
      </c>
      <c r="C209" s="492" t="s">
        <v>360</v>
      </c>
      <c r="D209" s="499">
        <v>445</v>
      </c>
      <c r="E209" s="504"/>
      <c r="F209" s="504"/>
      <c r="G209" s="505"/>
    </row>
    <row r="210" ht="24" spans="1:7">
      <c r="A210" s="502">
        <v>1427</v>
      </c>
      <c r="B210" s="503" t="s">
        <v>461</v>
      </c>
      <c r="C210" s="492" t="s">
        <v>360</v>
      </c>
      <c r="D210" s="499">
        <v>445</v>
      </c>
      <c r="E210" s="504"/>
      <c r="F210" s="504"/>
      <c r="G210" s="505"/>
    </row>
    <row r="211" ht="24" spans="1:7">
      <c r="A211" s="502">
        <v>1428</v>
      </c>
      <c r="B211" s="506" t="s">
        <v>462</v>
      </c>
      <c r="C211" s="492" t="s">
        <v>360</v>
      </c>
      <c r="D211" s="499">
        <v>480</v>
      </c>
      <c r="E211" s="504"/>
      <c r="F211" s="504"/>
      <c r="G211" s="505"/>
    </row>
    <row r="212" ht="24.75" spans="1:7">
      <c r="A212" s="507">
        <v>1429</v>
      </c>
      <c r="B212" s="508" t="s">
        <v>463</v>
      </c>
      <c r="C212" s="509" t="s">
        <v>360</v>
      </c>
      <c r="D212" s="510">
        <v>551</v>
      </c>
      <c r="E212" s="511"/>
      <c r="F212" s="511"/>
      <c r="G212" s="512"/>
    </row>
    <row r="213" spans="1:7">
      <c r="A213" s="496">
        <v>1430</v>
      </c>
      <c r="B213" s="491" t="s">
        <v>464</v>
      </c>
      <c r="C213" s="498" t="s">
        <v>354</v>
      </c>
      <c r="D213" s="498"/>
      <c r="E213" s="513"/>
      <c r="F213" s="514">
        <v>2458</v>
      </c>
      <c r="G213" s="515">
        <v>2458</v>
      </c>
    </row>
    <row r="214" ht="24" spans="1:7">
      <c r="A214" s="502">
        <v>1434</v>
      </c>
      <c r="B214" s="506" t="s">
        <v>465</v>
      </c>
      <c r="C214" s="492" t="s">
        <v>360</v>
      </c>
      <c r="D214" s="499">
        <v>792</v>
      </c>
      <c r="E214" s="513"/>
      <c r="F214" s="513"/>
      <c r="G214" s="516"/>
    </row>
    <row r="215" ht="24" spans="1:7">
      <c r="A215" s="502">
        <v>1435</v>
      </c>
      <c r="B215" s="506" t="s">
        <v>466</v>
      </c>
      <c r="C215" s="492" t="s">
        <v>360</v>
      </c>
      <c r="D215" s="499">
        <v>302</v>
      </c>
      <c r="E215" s="513"/>
      <c r="F215" s="513"/>
      <c r="G215" s="516"/>
    </row>
    <row r="216" ht="24" spans="1:7">
      <c r="A216" s="502">
        <v>1436</v>
      </c>
      <c r="B216" s="506" t="s">
        <v>467</v>
      </c>
      <c r="C216" s="492" t="s">
        <v>360</v>
      </c>
      <c r="D216" s="499">
        <v>445</v>
      </c>
      <c r="E216" s="513"/>
      <c r="F216" s="513"/>
      <c r="G216" s="516"/>
    </row>
    <row r="217" ht="24" spans="1:7">
      <c r="A217" s="502">
        <v>1437</v>
      </c>
      <c r="B217" s="506" t="s">
        <v>468</v>
      </c>
      <c r="C217" s="492" t="s">
        <v>360</v>
      </c>
      <c r="D217" s="499">
        <v>445</v>
      </c>
      <c r="E217" s="513"/>
      <c r="F217" s="513"/>
      <c r="G217" s="516"/>
    </row>
    <row r="218" ht="24" spans="1:7">
      <c r="A218" s="502">
        <v>1438</v>
      </c>
      <c r="B218" s="506" t="s">
        <v>469</v>
      </c>
      <c r="C218" s="492" t="s">
        <v>360</v>
      </c>
      <c r="D218" s="499">
        <v>480</v>
      </c>
      <c r="E218" s="513"/>
      <c r="F218" s="513"/>
      <c r="G218" s="516"/>
    </row>
    <row r="219" ht="15.75" spans="1:7">
      <c r="A219" s="507">
        <v>1439</v>
      </c>
      <c r="B219" s="508" t="s">
        <v>470</v>
      </c>
      <c r="C219" s="509" t="s">
        <v>360</v>
      </c>
      <c r="D219" s="510">
        <v>551</v>
      </c>
      <c r="E219" s="517"/>
      <c r="F219" s="517"/>
      <c r="G219" s="518"/>
    </row>
    <row r="220" spans="1:7">
      <c r="A220" s="496">
        <v>1450</v>
      </c>
      <c r="B220" s="497" t="s">
        <v>471</v>
      </c>
      <c r="C220" s="498" t="s">
        <v>360</v>
      </c>
      <c r="D220" s="519"/>
      <c r="E220" s="520"/>
      <c r="F220" s="514">
        <v>1823</v>
      </c>
      <c r="G220" s="515">
        <v>2458</v>
      </c>
    </row>
    <row r="221" ht="24" spans="1:7">
      <c r="A221" s="502">
        <v>1454</v>
      </c>
      <c r="B221" s="506" t="s">
        <v>472</v>
      </c>
      <c r="C221" s="498" t="s">
        <v>360</v>
      </c>
      <c r="D221" s="499">
        <v>792</v>
      </c>
      <c r="E221" s="504"/>
      <c r="F221" s="504"/>
      <c r="G221" s="505"/>
    </row>
    <row r="222" ht="24" spans="1:7">
      <c r="A222" s="502">
        <v>1455</v>
      </c>
      <c r="B222" s="506" t="s">
        <v>473</v>
      </c>
      <c r="C222" s="498" t="s">
        <v>360</v>
      </c>
      <c r="D222" s="499">
        <v>302</v>
      </c>
      <c r="E222" s="504"/>
      <c r="F222" s="504"/>
      <c r="G222" s="505"/>
    </row>
    <row r="223" ht="24" spans="1:7">
      <c r="A223" s="502">
        <v>1456</v>
      </c>
      <c r="B223" s="506" t="s">
        <v>474</v>
      </c>
      <c r="C223" s="498" t="s">
        <v>360</v>
      </c>
      <c r="D223" s="499">
        <v>445</v>
      </c>
      <c r="E223" s="504"/>
      <c r="F223" s="504"/>
      <c r="G223" s="505"/>
    </row>
    <row r="224" ht="24" spans="1:7">
      <c r="A224" s="502">
        <v>1457</v>
      </c>
      <c r="B224" s="506" t="s">
        <v>475</v>
      </c>
      <c r="C224" s="498" t="s">
        <v>360</v>
      </c>
      <c r="D224" s="499">
        <v>445</v>
      </c>
      <c r="E224" s="521"/>
      <c r="F224" s="521"/>
      <c r="G224" s="522"/>
    </row>
    <row r="225" ht="24" spans="1:7">
      <c r="A225" s="502">
        <v>1458</v>
      </c>
      <c r="B225" s="506" t="s">
        <v>476</v>
      </c>
      <c r="C225" s="498" t="s">
        <v>360</v>
      </c>
      <c r="D225" s="499">
        <v>480</v>
      </c>
      <c r="E225" s="521"/>
      <c r="F225" s="521"/>
      <c r="G225" s="522"/>
    </row>
    <row r="226" ht="15.75" spans="1:7">
      <c r="A226" s="507">
        <v>1459</v>
      </c>
      <c r="B226" s="508" t="s">
        <v>477</v>
      </c>
      <c r="C226" s="509" t="s">
        <v>360</v>
      </c>
      <c r="D226" s="510">
        <v>551</v>
      </c>
      <c r="E226" s="517"/>
      <c r="F226" s="517"/>
      <c r="G226" s="518"/>
    </row>
    <row r="227" spans="1:7">
      <c r="A227" s="523">
        <v>1460</v>
      </c>
      <c r="B227" s="491" t="s">
        <v>478</v>
      </c>
      <c r="C227" s="492" t="s">
        <v>354</v>
      </c>
      <c r="D227" s="519"/>
      <c r="E227" s="520"/>
      <c r="F227" s="514">
        <v>2584</v>
      </c>
      <c r="G227" s="515">
        <v>2584</v>
      </c>
    </row>
    <row r="228" ht="24" spans="1:7">
      <c r="A228" s="502">
        <v>1464</v>
      </c>
      <c r="B228" s="506" t="s">
        <v>479</v>
      </c>
      <c r="C228" s="498" t="s">
        <v>360</v>
      </c>
      <c r="D228" s="499">
        <v>792</v>
      </c>
      <c r="E228" s="504"/>
      <c r="F228" s="504"/>
      <c r="G228" s="505"/>
    </row>
    <row r="229" ht="24" spans="1:7">
      <c r="A229" s="502">
        <v>1465</v>
      </c>
      <c r="B229" s="506" t="s">
        <v>480</v>
      </c>
      <c r="C229" s="498" t="s">
        <v>360</v>
      </c>
      <c r="D229" s="499">
        <v>302</v>
      </c>
      <c r="E229" s="504"/>
      <c r="F229" s="504"/>
      <c r="G229" s="505"/>
    </row>
    <row r="230" ht="24" spans="1:7">
      <c r="A230" s="502">
        <v>1466</v>
      </c>
      <c r="B230" s="506" t="s">
        <v>481</v>
      </c>
      <c r="C230" s="498" t="s">
        <v>360</v>
      </c>
      <c r="D230" s="499">
        <v>445</v>
      </c>
      <c r="E230" s="504"/>
      <c r="F230" s="504"/>
      <c r="G230" s="505"/>
    </row>
    <row r="231" ht="24" spans="1:7">
      <c r="A231" s="502">
        <v>1467</v>
      </c>
      <c r="B231" s="506" t="s">
        <v>482</v>
      </c>
      <c r="C231" s="498" t="s">
        <v>360</v>
      </c>
      <c r="D231" s="499">
        <v>445</v>
      </c>
      <c r="E231" s="521"/>
      <c r="F231" s="521"/>
      <c r="G231" s="522"/>
    </row>
    <row r="232" ht="24" spans="1:7">
      <c r="A232" s="502">
        <v>1468</v>
      </c>
      <c r="B232" s="506" t="s">
        <v>483</v>
      </c>
      <c r="C232" s="498" t="s">
        <v>360</v>
      </c>
      <c r="D232" s="499">
        <v>480</v>
      </c>
      <c r="E232" s="521"/>
      <c r="F232" s="521"/>
      <c r="G232" s="522"/>
    </row>
    <row r="233" ht="15.75" spans="1:7">
      <c r="A233" s="507">
        <v>1469</v>
      </c>
      <c r="B233" s="508" t="s">
        <v>484</v>
      </c>
      <c r="C233" s="509" t="s">
        <v>360</v>
      </c>
      <c r="D233" s="510">
        <v>551</v>
      </c>
      <c r="E233" s="517"/>
      <c r="F233" s="517"/>
      <c r="G233" s="518"/>
    </row>
    <row r="234" ht="24" spans="1:7">
      <c r="A234" s="523">
        <v>1470</v>
      </c>
      <c r="B234" s="491" t="s">
        <v>485</v>
      </c>
      <c r="C234" s="498" t="s">
        <v>360</v>
      </c>
      <c r="D234" s="519"/>
      <c r="E234" s="520"/>
      <c r="F234" s="514">
        <v>15670</v>
      </c>
      <c r="G234" s="515">
        <v>15670</v>
      </c>
    </row>
    <row r="235" ht="24" spans="1:7">
      <c r="A235" s="524">
        <v>1474</v>
      </c>
      <c r="B235" s="503" t="s">
        <v>486</v>
      </c>
      <c r="C235" s="492" t="s">
        <v>360</v>
      </c>
      <c r="D235" s="499">
        <v>792</v>
      </c>
      <c r="E235" s="504"/>
      <c r="F235" s="504"/>
      <c r="G235" s="505"/>
    </row>
    <row r="236" ht="24" spans="1:7">
      <c r="A236" s="524">
        <v>1476</v>
      </c>
      <c r="B236" s="503" t="s">
        <v>487</v>
      </c>
      <c r="C236" s="492" t="s">
        <v>360</v>
      </c>
      <c r="D236" s="499">
        <v>445</v>
      </c>
      <c r="E236" s="525"/>
      <c r="F236" s="526"/>
      <c r="G236" s="527"/>
    </row>
    <row r="237" ht="24" spans="1:7">
      <c r="A237" s="524">
        <v>1477</v>
      </c>
      <c r="B237" s="503" t="s">
        <v>488</v>
      </c>
      <c r="C237" s="492" t="s">
        <v>360</v>
      </c>
      <c r="D237" s="499">
        <v>445</v>
      </c>
      <c r="E237" s="525"/>
      <c r="F237" s="526"/>
      <c r="G237" s="527"/>
    </row>
    <row r="238" ht="24" spans="1:7">
      <c r="A238" s="524">
        <v>1478</v>
      </c>
      <c r="B238" s="503" t="s">
        <v>489</v>
      </c>
      <c r="C238" s="492" t="s">
        <v>360</v>
      </c>
      <c r="D238" s="499">
        <v>480</v>
      </c>
      <c r="E238" s="525"/>
      <c r="F238" s="526"/>
      <c r="G238" s="527"/>
    </row>
    <row r="239" ht="24.75" spans="1:7">
      <c r="A239" s="528">
        <v>1479</v>
      </c>
      <c r="B239" s="529" t="s">
        <v>490</v>
      </c>
      <c r="C239" s="509" t="s">
        <v>360</v>
      </c>
      <c r="D239" s="510">
        <v>551</v>
      </c>
      <c r="E239" s="530"/>
      <c r="F239" s="531"/>
      <c r="G239" s="532"/>
    </row>
    <row r="240" ht="24" spans="1:7">
      <c r="A240" s="496">
        <v>1480</v>
      </c>
      <c r="B240" s="491" t="s">
        <v>491</v>
      </c>
      <c r="C240" s="492" t="s">
        <v>360</v>
      </c>
      <c r="D240" s="519"/>
      <c r="E240" s="520"/>
      <c r="F240" s="514">
        <v>17210</v>
      </c>
      <c r="G240" s="515">
        <v>17210</v>
      </c>
    </row>
    <row r="241" ht="24" spans="1:7">
      <c r="A241" s="533">
        <v>1484</v>
      </c>
      <c r="B241" s="503" t="s">
        <v>618</v>
      </c>
      <c r="C241" s="492" t="s">
        <v>360</v>
      </c>
      <c r="D241" s="499">
        <v>792</v>
      </c>
      <c r="E241" s="504"/>
      <c r="F241" s="504"/>
      <c r="G241" s="505"/>
    </row>
    <row r="242" ht="24" spans="1:7">
      <c r="A242" s="533">
        <v>1486</v>
      </c>
      <c r="B242" s="503" t="s">
        <v>619</v>
      </c>
      <c r="C242" s="492" t="s">
        <v>360</v>
      </c>
      <c r="D242" s="499">
        <v>445</v>
      </c>
      <c r="E242" s="525"/>
      <c r="F242" s="526"/>
      <c r="G242" s="527"/>
    </row>
    <row r="243" ht="24" spans="1:7">
      <c r="A243" s="533">
        <v>1487</v>
      </c>
      <c r="B243" s="503" t="s">
        <v>620</v>
      </c>
      <c r="C243" s="492" t="s">
        <v>360</v>
      </c>
      <c r="D243" s="499">
        <v>445</v>
      </c>
      <c r="E243" s="525"/>
      <c r="F243" s="526"/>
      <c r="G243" s="527"/>
    </row>
    <row r="244" ht="24" spans="1:7">
      <c r="A244" s="533">
        <v>1488</v>
      </c>
      <c r="B244" s="503" t="s">
        <v>621</v>
      </c>
      <c r="C244" s="492" t="s">
        <v>360</v>
      </c>
      <c r="D244" s="499">
        <v>480</v>
      </c>
      <c r="E244" s="525"/>
      <c r="F244" s="526"/>
      <c r="G244" s="527"/>
    </row>
    <row r="245" ht="24.75" spans="1:7">
      <c r="A245" s="507">
        <v>1489</v>
      </c>
      <c r="B245" s="529" t="s">
        <v>622</v>
      </c>
      <c r="C245" s="509" t="s">
        <v>360</v>
      </c>
      <c r="D245" s="510">
        <v>551</v>
      </c>
      <c r="E245" s="530"/>
      <c r="F245" s="531"/>
      <c r="G245" s="532"/>
    </row>
    <row r="246" ht="15.75" customHeight="1" spans="1:7">
      <c r="A246" s="240">
        <v>15</v>
      </c>
      <c r="B246" s="534" t="s">
        <v>380</v>
      </c>
      <c r="C246" s="2"/>
      <c r="D246" s="2"/>
      <c r="E246" s="2"/>
      <c r="F246" s="2"/>
      <c r="G246" s="485"/>
    </row>
    <row r="247" customHeight="1" spans="1:7">
      <c r="A247" s="349">
        <v>1510</v>
      </c>
      <c r="B247" s="350" t="s">
        <v>381</v>
      </c>
      <c r="C247" s="351" t="s">
        <v>221</v>
      </c>
      <c r="D247" s="110" t="s">
        <v>222</v>
      </c>
      <c r="E247" s="352"/>
      <c r="F247" s="352"/>
      <c r="G247" s="353"/>
    </row>
    <row r="248" spans="1:7">
      <c r="A248" s="314">
        <v>1520</v>
      </c>
      <c r="B248" s="38" t="s">
        <v>382</v>
      </c>
      <c r="C248" s="39" t="s">
        <v>221</v>
      </c>
      <c r="D248" s="88" t="s">
        <v>222</v>
      </c>
      <c r="E248" s="227"/>
      <c r="F248" s="227"/>
      <c r="G248" s="225"/>
    </row>
    <row r="249" spans="1:7">
      <c r="A249" s="285">
        <v>1530</v>
      </c>
      <c r="B249" s="354" t="s">
        <v>383</v>
      </c>
      <c r="C249" s="355" t="s">
        <v>221</v>
      </c>
      <c r="D249" s="356" t="s">
        <v>222</v>
      </c>
      <c r="E249" s="357"/>
      <c r="F249" s="357"/>
      <c r="G249" s="358"/>
    </row>
    <row r="250" ht="24" spans="1:7">
      <c r="A250" s="387">
        <v>1540</v>
      </c>
      <c r="B250" s="87" t="s">
        <v>384</v>
      </c>
      <c r="C250" s="88" t="s">
        <v>221</v>
      </c>
      <c r="D250" s="535" t="s">
        <v>222</v>
      </c>
      <c r="E250" s="536"/>
      <c r="F250" s="536"/>
      <c r="G250" s="225"/>
    </row>
    <row r="251" ht="15.75" spans="1:7">
      <c r="A251" s="389">
        <v>1550</v>
      </c>
      <c r="B251" s="537" t="s">
        <v>385</v>
      </c>
      <c r="C251" s="538" t="s">
        <v>221</v>
      </c>
      <c r="D251" s="539" t="s">
        <v>222</v>
      </c>
      <c r="E251" s="304"/>
      <c r="F251" s="304"/>
      <c r="G251" s="305"/>
    </row>
    <row r="252" ht="15.75" spans="1:7">
      <c r="A252" s="312">
        <v>16</v>
      </c>
      <c r="B252" s="221" t="s">
        <v>497</v>
      </c>
      <c r="C252" s="125"/>
      <c r="D252" s="125"/>
      <c r="E252" s="125"/>
      <c r="F252" s="125"/>
      <c r="G252" s="540"/>
    </row>
    <row r="253" spans="1:7">
      <c r="A253" s="244">
        <v>1610</v>
      </c>
      <c r="B253" s="31" t="s">
        <v>387</v>
      </c>
      <c r="C253" s="32" t="s">
        <v>17</v>
      </c>
      <c r="D253" s="56"/>
      <c r="E253" s="33">
        <v>4424</v>
      </c>
      <c r="F253" s="33">
        <v>4424</v>
      </c>
      <c r="G253" s="95">
        <v>5050</v>
      </c>
    </row>
    <row r="254" ht="24" spans="1:7">
      <c r="A254" s="245">
        <v>1611</v>
      </c>
      <c r="B254" s="38" t="s">
        <v>623</v>
      </c>
      <c r="C254" s="39" t="s">
        <v>17</v>
      </c>
      <c r="D254" s="40">
        <v>2550</v>
      </c>
      <c r="E254" s="58"/>
      <c r="F254" s="58"/>
      <c r="G254" s="59"/>
    </row>
    <row r="255" ht="24.75" spans="1:7">
      <c r="A255" s="283">
        <v>1612</v>
      </c>
      <c r="B255" s="45" t="s">
        <v>624</v>
      </c>
      <c r="C255" s="46" t="s">
        <v>17</v>
      </c>
      <c r="D255" s="40">
        <v>3820</v>
      </c>
      <c r="E255" s="58"/>
      <c r="F255" s="58"/>
      <c r="G255" s="59"/>
    </row>
    <row r="256" spans="1:7">
      <c r="A256" s="306">
        <v>1620</v>
      </c>
      <c r="B256" s="486" t="s">
        <v>390</v>
      </c>
      <c r="C256" s="32" t="s">
        <v>17</v>
      </c>
      <c r="D256" s="56"/>
      <c r="E256" s="33">
        <v>9943</v>
      </c>
      <c r="F256" s="33">
        <v>9943</v>
      </c>
      <c r="G256" s="95">
        <v>11364</v>
      </c>
    </row>
    <row r="257" ht="24" spans="1:7">
      <c r="A257" s="285">
        <v>1621</v>
      </c>
      <c r="B257" s="38" t="s">
        <v>625</v>
      </c>
      <c r="C257" s="39" t="s">
        <v>17</v>
      </c>
      <c r="D257" s="40">
        <v>3020</v>
      </c>
      <c r="E257" s="58"/>
      <c r="F257" s="58"/>
      <c r="G257" s="59"/>
    </row>
    <row r="258" ht="24.75" spans="1:7">
      <c r="A258" s="283">
        <v>1622</v>
      </c>
      <c r="B258" s="45" t="s">
        <v>626</v>
      </c>
      <c r="C258" s="46" t="s">
        <v>17</v>
      </c>
      <c r="D258" s="40">
        <v>4532</v>
      </c>
      <c r="E258" s="58"/>
      <c r="F258" s="58"/>
      <c r="G258" s="59"/>
    </row>
    <row r="259" ht="24" spans="1:7">
      <c r="A259" s="284">
        <v>1630</v>
      </c>
      <c r="B259" s="80" t="s">
        <v>393</v>
      </c>
      <c r="C259" s="81" t="s">
        <v>17</v>
      </c>
      <c r="D259" s="56"/>
      <c r="E259" s="33">
        <v>16060</v>
      </c>
      <c r="F259" s="33">
        <v>16060</v>
      </c>
      <c r="G259" s="95">
        <v>18356</v>
      </c>
    </row>
    <row r="260" ht="24" spans="1:7">
      <c r="A260" s="245">
        <v>1631</v>
      </c>
      <c r="B260" s="38" t="s">
        <v>627</v>
      </c>
      <c r="C260" s="39" t="s">
        <v>17</v>
      </c>
      <c r="D260" s="40">
        <v>5107</v>
      </c>
      <c r="E260" s="58"/>
      <c r="F260" s="58"/>
      <c r="G260" s="59"/>
    </row>
    <row r="261" ht="24.75" spans="1:7">
      <c r="A261" s="283">
        <v>1632</v>
      </c>
      <c r="B261" s="45" t="s">
        <v>628</v>
      </c>
      <c r="C261" s="46" t="s">
        <v>17</v>
      </c>
      <c r="D261" s="40">
        <v>7658</v>
      </c>
      <c r="E261" s="58"/>
      <c r="F261" s="58"/>
      <c r="G261" s="59"/>
    </row>
    <row r="262" spans="1:7">
      <c r="A262" s="309">
        <v>1640</v>
      </c>
      <c r="B262" s="84" t="s">
        <v>396</v>
      </c>
      <c r="C262" s="81" t="s">
        <v>17</v>
      </c>
      <c r="D262" s="56"/>
      <c r="E262" s="33">
        <v>27128</v>
      </c>
      <c r="F262" s="33">
        <v>27128</v>
      </c>
      <c r="G262" s="95">
        <v>31001</v>
      </c>
    </row>
    <row r="263" ht="24" spans="1:7">
      <c r="A263" s="245">
        <v>1641</v>
      </c>
      <c r="B263" s="38" t="s">
        <v>629</v>
      </c>
      <c r="C263" s="39" t="s">
        <v>17</v>
      </c>
      <c r="D263" s="40">
        <v>5727</v>
      </c>
      <c r="E263" s="58"/>
      <c r="F263" s="58"/>
      <c r="G263" s="59"/>
    </row>
    <row r="264" ht="24.75" spans="1:7">
      <c r="A264" s="362">
        <v>1642</v>
      </c>
      <c r="B264" s="45" t="s">
        <v>630</v>
      </c>
      <c r="C264" s="46" t="s">
        <v>17</v>
      </c>
      <c r="D264" s="40">
        <v>8430</v>
      </c>
      <c r="E264" s="58"/>
      <c r="F264" s="61"/>
      <c r="G264" s="62"/>
    </row>
    <row r="265" s="1" customFormat="1" ht="15.75" spans="1:7">
      <c r="A265" s="363">
        <v>17</v>
      </c>
      <c r="B265" s="315" t="s">
        <v>399</v>
      </c>
      <c r="C265" s="241"/>
      <c r="D265" s="241"/>
      <c r="E265" s="241"/>
      <c r="F265" s="541"/>
      <c r="G265" s="542"/>
    </row>
    <row r="266" spans="1:7">
      <c r="A266" s="364">
        <v>1700</v>
      </c>
      <c r="B266" s="365" t="s">
        <v>400</v>
      </c>
      <c r="C266" s="366" t="s">
        <v>401</v>
      </c>
      <c r="D266" s="81"/>
      <c r="E266" s="33">
        <v>54</v>
      </c>
      <c r="F266" s="33">
        <v>54</v>
      </c>
      <c r="G266" s="95">
        <v>54</v>
      </c>
    </row>
    <row r="267" ht="15.75" spans="1:7">
      <c r="A267" s="308">
        <v>1710</v>
      </c>
      <c r="B267" s="90" t="s">
        <v>402</v>
      </c>
      <c r="C267" s="91" t="s">
        <v>222</v>
      </c>
      <c r="D267" s="367"/>
      <c r="E267" s="367"/>
      <c r="F267" s="367"/>
      <c r="G267" s="237"/>
    </row>
    <row r="268" spans="1:7">
      <c r="A268" s="368">
        <v>18</v>
      </c>
      <c r="B268" s="25" t="s">
        <v>403</v>
      </c>
      <c r="C268" s="26"/>
      <c r="D268" s="26"/>
      <c r="E268" s="26"/>
      <c r="F268" s="2"/>
      <c r="G268" s="485"/>
    </row>
    <row r="269" ht="24.75" spans="1:7">
      <c r="A269" s="308">
        <v>1800</v>
      </c>
      <c r="B269" s="90" t="s">
        <v>404</v>
      </c>
      <c r="C269" s="91" t="s">
        <v>221</v>
      </c>
      <c r="D269" s="91" t="s">
        <v>222</v>
      </c>
      <c r="E269" s="367"/>
      <c r="F269" s="367"/>
      <c r="G269" s="237"/>
    </row>
    <row r="270" ht="15.75" spans="1:7">
      <c r="A270" s="363">
        <v>19</v>
      </c>
      <c r="B270" s="315" t="s">
        <v>405</v>
      </c>
      <c r="C270" s="213"/>
      <c r="D270" s="213"/>
      <c r="E270" s="213"/>
      <c r="F270" s="213"/>
      <c r="G270" s="214"/>
    </row>
    <row r="271" ht="15.75" spans="1:7">
      <c r="A271" s="369">
        <v>1900</v>
      </c>
      <c r="B271" s="543" t="s">
        <v>406</v>
      </c>
      <c r="C271" s="544" t="s">
        <v>221</v>
      </c>
      <c r="D271" s="545"/>
      <c r="E271" s="545"/>
      <c r="F271" s="391"/>
      <c r="G271" s="380"/>
    </row>
    <row r="272" spans="1:7">
      <c r="A272" s="309">
        <v>1910</v>
      </c>
      <c r="B272" s="84" t="s">
        <v>407</v>
      </c>
      <c r="C272" s="81" t="s">
        <v>17</v>
      </c>
      <c r="D272" s="56"/>
      <c r="E272" s="33">
        <v>994</v>
      </c>
      <c r="F272" s="33">
        <v>994</v>
      </c>
      <c r="G272" s="95">
        <v>994</v>
      </c>
    </row>
    <row r="273" ht="24.75" spans="1:7">
      <c r="A273" s="308">
        <v>1912</v>
      </c>
      <c r="B273" s="90" t="s">
        <v>631</v>
      </c>
      <c r="C273" s="46" t="s">
        <v>17</v>
      </c>
      <c r="D273" s="40">
        <v>492</v>
      </c>
      <c r="E273" s="58"/>
      <c r="F273" s="58"/>
      <c r="G273" s="59"/>
    </row>
    <row r="274" spans="1:7">
      <c r="A274" s="309">
        <v>1920</v>
      </c>
      <c r="B274" s="84" t="s">
        <v>409</v>
      </c>
      <c r="C274" s="81" t="s">
        <v>17</v>
      </c>
      <c r="D274" s="56"/>
      <c r="E274" s="33">
        <v>994</v>
      </c>
      <c r="F274" s="33">
        <v>994</v>
      </c>
      <c r="G274" s="95">
        <v>994</v>
      </c>
    </row>
    <row r="275" ht="24.75" spans="1:7">
      <c r="A275" s="308">
        <v>1922</v>
      </c>
      <c r="B275" s="90" t="s">
        <v>632</v>
      </c>
      <c r="C275" s="46" t="s">
        <v>17</v>
      </c>
      <c r="D275" s="40">
        <v>1484</v>
      </c>
      <c r="E275" s="58"/>
      <c r="F275" s="58"/>
      <c r="G275" s="59"/>
    </row>
    <row r="276" spans="1:7">
      <c r="A276" s="309">
        <v>1930</v>
      </c>
      <c r="B276" s="84" t="s">
        <v>411</v>
      </c>
      <c r="C276" s="81" t="s">
        <v>17</v>
      </c>
      <c r="D276" s="56"/>
      <c r="E276" s="33">
        <v>994</v>
      </c>
      <c r="F276" s="33">
        <v>994</v>
      </c>
      <c r="G276" s="95">
        <v>994</v>
      </c>
    </row>
    <row r="277" ht="24.75" spans="1:7">
      <c r="A277" s="308">
        <v>1932</v>
      </c>
      <c r="B277" s="90" t="s">
        <v>633</v>
      </c>
      <c r="C277" s="46" t="s">
        <v>17</v>
      </c>
      <c r="D277" s="40">
        <v>2969</v>
      </c>
      <c r="E277" s="58"/>
      <c r="F277" s="58"/>
      <c r="G277" s="59"/>
    </row>
    <row r="278" spans="1:7">
      <c r="A278" s="309">
        <v>1940</v>
      </c>
      <c r="B278" s="84" t="s">
        <v>413</v>
      </c>
      <c r="C278" s="81" t="s">
        <v>17</v>
      </c>
      <c r="D278" s="56"/>
      <c r="E278" s="33">
        <v>994</v>
      </c>
      <c r="F278" s="33">
        <v>994</v>
      </c>
      <c r="G278" s="95">
        <v>994</v>
      </c>
    </row>
    <row r="279" ht="24.75" spans="1:7">
      <c r="A279" s="308">
        <v>1942</v>
      </c>
      <c r="B279" s="90" t="s">
        <v>634</v>
      </c>
      <c r="C279" s="46" t="s">
        <v>17</v>
      </c>
      <c r="D279" s="40">
        <v>4454</v>
      </c>
      <c r="E279" s="58"/>
      <c r="F279" s="58"/>
      <c r="G279" s="59"/>
    </row>
    <row r="280" ht="24" spans="1:7">
      <c r="A280" s="373">
        <v>1950</v>
      </c>
      <c r="B280" s="374" t="s">
        <v>415</v>
      </c>
      <c r="C280" s="375" t="s">
        <v>17</v>
      </c>
      <c r="D280" s="56"/>
      <c r="E280" s="33">
        <v>10596</v>
      </c>
      <c r="F280" s="33">
        <v>10596</v>
      </c>
      <c r="G280" s="95">
        <v>10596</v>
      </c>
    </row>
    <row r="281" ht="24.75" spans="1:7">
      <c r="A281" s="376">
        <v>1952</v>
      </c>
      <c r="B281" s="377" t="s">
        <v>635</v>
      </c>
      <c r="C281" s="71" t="s">
        <v>17</v>
      </c>
      <c r="D281" s="40">
        <v>5784</v>
      </c>
      <c r="E281" s="58"/>
      <c r="F281" s="58"/>
      <c r="G281" s="59"/>
    </row>
    <row r="282" ht="15.75" spans="1:7">
      <c r="A282" s="378">
        <v>20</v>
      </c>
      <c r="B282" s="315" t="s">
        <v>417</v>
      </c>
      <c r="C282" s="213"/>
      <c r="D282" s="213"/>
      <c r="E282" s="213"/>
      <c r="F282" s="304"/>
      <c r="G282" s="305"/>
    </row>
    <row r="283" ht="24" spans="1:7">
      <c r="A283" s="306">
        <v>2010</v>
      </c>
      <c r="B283" s="84" t="s">
        <v>418</v>
      </c>
      <c r="C283" s="85" t="s">
        <v>17</v>
      </c>
      <c r="D283" s="56"/>
      <c r="E283" s="33">
        <v>208</v>
      </c>
      <c r="F283" s="33">
        <v>208</v>
      </c>
      <c r="G283" s="95">
        <v>255</v>
      </c>
    </row>
    <row r="284" ht="24" spans="1:7">
      <c r="A284" s="310">
        <v>2011</v>
      </c>
      <c r="B284" s="87" t="s">
        <v>419</v>
      </c>
      <c r="C284" s="88" t="s">
        <v>17</v>
      </c>
      <c r="D284" s="40">
        <v>76</v>
      </c>
      <c r="E284" s="58"/>
      <c r="F284" s="58"/>
      <c r="G284" s="59"/>
    </row>
    <row r="285" ht="24" spans="1:7">
      <c r="A285" s="310">
        <v>2012</v>
      </c>
      <c r="B285" s="87" t="s">
        <v>420</v>
      </c>
      <c r="C285" s="88" t="s">
        <v>17</v>
      </c>
      <c r="D285" s="40">
        <v>150</v>
      </c>
      <c r="E285" s="58"/>
      <c r="F285" s="58"/>
      <c r="G285" s="59"/>
    </row>
    <row r="286" ht="24" spans="1:7">
      <c r="A286" s="310">
        <v>2013</v>
      </c>
      <c r="B286" s="87" t="s">
        <v>636</v>
      </c>
      <c r="C286" s="88" t="s">
        <v>17</v>
      </c>
      <c r="D286" s="40">
        <v>46</v>
      </c>
      <c r="E286" s="58"/>
      <c r="F286" s="58"/>
      <c r="G286" s="59"/>
    </row>
    <row r="287" ht="24.75" spans="1:7">
      <c r="A287" s="308">
        <v>2014</v>
      </c>
      <c r="B287" s="90" t="s">
        <v>637</v>
      </c>
      <c r="C287" s="91" t="s">
        <v>17</v>
      </c>
      <c r="D287" s="40">
        <v>46</v>
      </c>
      <c r="E287" s="475"/>
      <c r="F287" s="476"/>
      <c r="G287" s="477"/>
    </row>
    <row r="288" ht="24" spans="1:7">
      <c r="A288" s="306">
        <v>2020</v>
      </c>
      <c r="B288" s="486" t="s">
        <v>423</v>
      </c>
      <c r="C288" s="487" t="s">
        <v>17</v>
      </c>
      <c r="D288" s="56"/>
      <c r="E288" s="33">
        <v>208</v>
      </c>
      <c r="F288" s="33">
        <v>208</v>
      </c>
      <c r="G288" s="95">
        <v>255</v>
      </c>
    </row>
    <row r="289" ht="24" spans="1:7">
      <c r="A289" s="307">
        <v>2021</v>
      </c>
      <c r="B289" s="365" t="s">
        <v>638</v>
      </c>
      <c r="C289" s="366" t="s">
        <v>17</v>
      </c>
      <c r="D289" s="40">
        <v>109</v>
      </c>
      <c r="E289" s="58"/>
      <c r="F289" s="58"/>
      <c r="G289" s="59"/>
    </row>
    <row r="290" ht="24" spans="1:7">
      <c r="A290" s="310">
        <v>2022</v>
      </c>
      <c r="B290" s="87" t="s">
        <v>425</v>
      </c>
      <c r="C290" s="88" t="s">
        <v>17</v>
      </c>
      <c r="D290" s="40">
        <v>164</v>
      </c>
      <c r="E290" s="58"/>
      <c r="F290" s="58"/>
      <c r="G290" s="59"/>
    </row>
    <row r="291" ht="24" spans="1:7">
      <c r="A291" s="310">
        <v>2023</v>
      </c>
      <c r="B291" s="87" t="s">
        <v>639</v>
      </c>
      <c r="C291" s="88" t="s">
        <v>17</v>
      </c>
      <c r="D291" s="40">
        <v>61</v>
      </c>
      <c r="E291" s="58"/>
      <c r="F291" s="58"/>
      <c r="G291" s="59"/>
    </row>
    <row r="292" ht="24.75" spans="1:7">
      <c r="A292" s="308">
        <v>2024</v>
      </c>
      <c r="B292" s="90" t="s">
        <v>640</v>
      </c>
      <c r="C292" s="91" t="s">
        <v>17</v>
      </c>
      <c r="D292" s="40">
        <v>61</v>
      </c>
      <c r="E292" s="475"/>
      <c r="F292" s="476"/>
      <c r="G292" s="477"/>
    </row>
    <row r="293" ht="15.75" spans="1:7">
      <c r="A293" s="378">
        <v>21</v>
      </c>
      <c r="B293" s="25" t="s">
        <v>428</v>
      </c>
      <c r="C293" s="26"/>
      <c r="D293" s="26"/>
      <c r="E293" s="26"/>
      <c r="F293" s="26"/>
      <c r="G293" s="94"/>
    </row>
    <row r="294" ht="15.75" spans="1:7">
      <c r="A294" s="369">
        <v>2100</v>
      </c>
      <c r="B294" s="370" t="s">
        <v>428</v>
      </c>
      <c r="C294" s="371" t="s">
        <v>429</v>
      </c>
      <c r="D294" s="371" t="s">
        <v>222</v>
      </c>
      <c r="E294" s="379"/>
      <c r="F294" s="379"/>
      <c r="G294" s="380"/>
    </row>
    <row r="295" ht="15.75" spans="1:7">
      <c r="A295" s="381">
        <v>22</v>
      </c>
      <c r="B295" s="221" t="s">
        <v>430</v>
      </c>
      <c r="C295" s="213"/>
      <c r="D295" s="213"/>
      <c r="E295" s="213"/>
      <c r="F295" s="213"/>
      <c r="G295" s="214"/>
    </row>
    <row r="296" ht="24.75" spans="1:7">
      <c r="A296" s="382">
        <v>2200</v>
      </c>
      <c r="B296" s="383" t="s">
        <v>431</v>
      </c>
      <c r="C296" s="371" t="s">
        <v>62</v>
      </c>
      <c r="D296" s="384"/>
      <c r="E296" s="33">
        <v>723</v>
      </c>
      <c r="F296" s="33">
        <v>723</v>
      </c>
      <c r="G296" s="95">
        <v>723</v>
      </c>
    </row>
    <row r="297" ht="24" spans="1:7">
      <c r="A297" s="385">
        <v>2210</v>
      </c>
      <c r="B297" s="386" t="s">
        <v>432</v>
      </c>
      <c r="C297" s="366" t="s">
        <v>62</v>
      </c>
      <c r="D297" s="56"/>
      <c r="E297" s="33">
        <v>2181</v>
      </c>
      <c r="F297" s="33">
        <v>2181</v>
      </c>
      <c r="G297" s="95">
        <v>2181</v>
      </c>
    </row>
    <row r="298" ht="24" spans="1:7">
      <c r="A298" s="387">
        <v>2211</v>
      </c>
      <c r="B298" s="226" t="s">
        <v>641</v>
      </c>
      <c r="C298" s="88" t="s">
        <v>62</v>
      </c>
      <c r="D298" s="40">
        <v>922</v>
      </c>
      <c r="E298" s="58"/>
      <c r="F298" s="58"/>
      <c r="G298" s="59"/>
    </row>
    <row r="299" ht="24.75" spans="1:7">
      <c r="A299" s="359">
        <v>2212</v>
      </c>
      <c r="B299" s="388" t="s">
        <v>642</v>
      </c>
      <c r="C299" s="91" t="s">
        <v>62</v>
      </c>
      <c r="D299" s="40">
        <v>922</v>
      </c>
      <c r="E299" s="58"/>
      <c r="F299" s="58"/>
      <c r="G299" s="59"/>
    </row>
    <row r="300" ht="24" spans="1:7">
      <c r="A300" s="385">
        <v>2220</v>
      </c>
      <c r="B300" s="386" t="s">
        <v>435</v>
      </c>
      <c r="C300" s="366" t="s">
        <v>62</v>
      </c>
      <c r="D300" s="56"/>
      <c r="E300" s="33">
        <v>2194</v>
      </c>
      <c r="F300" s="33">
        <v>2194</v>
      </c>
      <c r="G300" s="95">
        <v>2194</v>
      </c>
    </row>
    <row r="301" ht="24" spans="1:7">
      <c r="A301" s="389">
        <v>2221</v>
      </c>
      <c r="B301" s="226" t="s">
        <v>643</v>
      </c>
      <c r="C301" s="88" t="s">
        <v>62</v>
      </c>
      <c r="D301" s="40">
        <v>1345</v>
      </c>
      <c r="E301" s="58"/>
      <c r="F301" s="58"/>
      <c r="G301" s="59"/>
    </row>
    <row r="302" ht="36.75" spans="1:7">
      <c r="A302" s="359">
        <v>2222</v>
      </c>
      <c r="B302" s="226" t="s">
        <v>644</v>
      </c>
      <c r="C302" s="88" t="s">
        <v>62</v>
      </c>
      <c r="D302" s="40">
        <v>1345</v>
      </c>
      <c r="E302" s="58"/>
      <c r="F302" s="58"/>
      <c r="G302" s="59"/>
    </row>
    <row r="303" ht="15.75" customHeight="1" spans="1:7">
      <c r="A303" s="363">
        <v>23</v>
      </c>
      <c r="B303" s="221" t="s">
        <v>438</v>
      </c>
      <c r="C303" s="313"/>
      <c r="D303" s="313"/>
      <c r="E303" s="313"/>
      <c r="F303" s="313"/>
      <c r="G303" s="390"/>
    </row>
    <row r="304" ht="24.75" spans="1:7">
      <c r="A304" s="369">
        <v>2300</v>
      </c>
      <c r="B304" s="383" t="s">
        <v>645</v>
      </c>
      <c r="C304" s="371" t="s">
        <v>221</v>
      </c>
      <c r="D304" s="371" t="s">
        <v>222</v>
      </c>
      <c r="E304" s="391"/>
      <c r="F304" s="391"/>
      <c r="G304" s="380"/>
    </row>
    <row r="305" ht="15.75" spans="1:7">
      <c r="A305" s="546">
        <v>2301</v>
      </c>
      <c r="B305" s="547" t="s">
        <v>646</v>
      </c>
      <c r="C305" s="548" t="s">
        <v>441</v>
      </c>
      <c r="D305" s="391"/>
      <c r="E305" s="549">
        <v>86.95</v>
      </c>
      <c r="F305" s="549">
        <v>86.95</v>
      </c>
      <c r="G305" s="550">
        <v>86.95</v>
      </c>
    </row>
    <row r="306" ht="15.75" spans="1:7">
      <c r="A306" s="363">
        <v>24</v>
      </c>
      <c r="B306" s="221" t="s">
        <v>498</v>
      </c>
      <c r="C306" s="313"/>
      <c r="D306" s="313"/>
      <c r="E306" s="313"/>
      <c r="F306" s="313"/>
      <c r="G306" s="390"/>
    </row>
    <row r="307" spans="1:7">
      <c r="A307" s="364">
        <v>2410</v>
      </c>
      <c r="B307" s="392" t="s">
        <v>443</v>
      </c>
      <c r="C307" s="393" t="s">
        <v>444</v>
      </c>
      <c r="D307" s="56"/>
      <c r="E307" s="33">
        <v>138</v>
      </c>
      <c r="F307" s="33">
        <v>138</v>
      </c>
      <c r="G307" s="95">
        <v>164</v>
      </c>
    </row>
    <row r="308" spans="1:7">
      <c r="A308" s="310">
        <v>2411</v>
      </c>
      <c r="B308" s="427" t="s">
        <v>445</v>
      </c>
      <c r="C308" s="428" t="s">
        <v>444</v>
      </c>
      <c r="D308" s="40">
        <v>151</v>
      </c>
      <c r="E308" s="58"/>
      <c r="F308" s="58"/>
      <c r="G308" s="59"/>
    </row>
    <row r="309" ht="24.75" spans="1:7">
      <c r="A309" s="429">
        <v>2412</v>
      </c>
      <c r="B309" s="388" t="s">
        <v>446</v>
      </c>
      <c r="C309" s="430" t="s">
        <v>444</v>
      </c>
      <c r="D309" s="40">
        <v>351</v>
      </c>
      <c r="E309" s="58"/>
      <c r="F309" s="58"/>
      <c r="G309" s="59"/>
    </row>
    <row r="310" ht="15.75" spans="1:7">
      <c r="A310" s="363">
        <v>25</v>
      </c>
      <c r="B310" s="551" t="s">
        <v>447</v>
      </c>
      <c r="C310" s="125"/>
      <c r="D310" s="125"/>
      <c r="E310" s="125"/>
      <c r="F310" s="125"/>
      <c r="G310" s="160"/>
    </row>
    <row r="311" spans="1:7">
      <c r="A311" s="244">
        <v>2510</v>
      </c>
      <c r="B311" s="31" t="s">
        <v>287</v>
      </c>
      <c r="C311" s="32" t="s">
        <v>288</v>
      </c>
      <c r="D311" s="56"/>
      <c r="E311" s="33">
        <v>164</v>
      </c>
      <c r="F311" s="33">
        <v>164</v>
      </c>
      <c r="G311" s="95">
        <v>164</v>
      </c>
    </row>
    <row r="312" ht="24" spans="1:7">
      <c r="A312" s="245">
        <v>2511</v>
      </c>
      <c r="B312" s="38" t="s">
        <v>580</v>
      </c>
      <c r="C312" s="39" t="s">
        <v>288</v>
      </c>
      <c r="D312" s="40">
        <v>151</v>
      </c>
      <c r="E312" s="58"/>
      <c r="F312" s="58"/>
      <c r="G312" s="59"/>
    </row>
    <row r="313" ht="24.75" spans="1:7">
      <c r="A313" s="283">
        <v>2513</v>
      </c>
      <c r="B313" s="45" t="s">
        <v>582</v>
      </c>
      <c r="C313" s="46" t="s">
        <v>288</v>
      </c>
      <c r="D313" s="40">
        <v>89</v>
      </c>
      <c r="E313" s="58"/>
      <c r="F313" s="58"/>
      <c r="G313" s="59"/>
    </row>
    <row r="314" ht="24" spans="1:7">
      <c r="A314" s="244">
        <v>2520</v>
      </c>
      <c r="B314" s="31" t="s">
        <v>293</v>
      </c>
      <c r="C314" s="32" t="s">
        <v>288</v>
      </c>
      <c r="D314" s="56"/>
      <c r="E314" s="33">
        <v>331</v>
      </c>
      <c r="F314" s="33">
        <v>331</v>
      </c>
      <c r="G314" s="95">
        <v>331</v>
      </c>
    </row>
    <row r="315" ht="24" spans="1:7">
      <c r="A315" s="245">
        <v>2521</v>
      </c>
      <c r="B315" s="38" t="s">
        <v>584</v>
      </c>
      <c r="C315" s="39" t="s">
        <v>288</v>
      </c>
      <c r="D315" s="40">
        <v>231</v>
      </c>
      <c r="E315" s="58"/>
      <c r="F315" s="58"/>
      <c r="G315" s="59"/>
    </row>
    <row r="316" ht="24.75" spans="1:7">
      <c r="A316" s="286">
        <v>2523</v>
      </c>
      <c r="B316" s="552" t="s">
        <v>586</v>
      </c>
      <c r="C316" s="553" t="s">
        <v>288</v>
      </c>
      <c r="D316" s="40">
        <v>134</v>
      </c>
      <c r="E316" s="58"/>
      <c r="F316" s="58"/>
      <c r="G316" s="59"/>
    </row>
    <row r="317" ht="20.25" customHeight="1" spans="1:7">
      <c r="A317" s="594" t="s">
        <v>216</v>
      </c>
      <c r="B317" s="350" t="s">
        <v>217</v>
      </c>
      <c r="C317" s="351" t="s">
        <v>218</v>
      </c>
      <c r="D317" s="32"/>
      <c r="E317" s="33">
        <v>51</v>
      </c>
      <c r="F317" s="33">
        <v>51</v>
      </c>
      <c r="G317" s="95">
        <v>61</v>
      </c>
    </row>
    <row r="318" ht="15.75" spans="1:7">
      <c r="A318" s="595" t="s">
        <v>247</v>
      </c>
      <c r="B318" s="388" t="s">
        <v>448</v>
      </c>
      <c r="C318" s="46" t="s">
        <v>221</v>
      </c>
      <c r="D318" s="46" t="s">
        <v>222</v>
      </c>
      <c r="E318" s="554"/>
      <c r="F318" s="554"/>
      <c r="G318" s="555"/>
    </row>
  </sheetData>
  <mergeCells count="34">
    <mergeCell ref="B6:E6"/>
    <mergeCell ref="F7:G7"/>
    <mergeCell ref="B8:F8"/>
    <mergeCell ref="B9:F9"/>
    <mergeCell ref="E11:G11"/>
    <mergeCell ref="E14:G14"/>
    <mergeCell ref="B23:G23"/>
    <mergeCell ref="E31:G31"/>
    <mergeCell ref="B43:G43"/>
    <mergeCell ref="B56:G56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46:G246"/>
    <mergeCell ref="B252:G252"/>
    <mergeCell ref="B265:G265"/>
    <mergeCell ref="B268:G268"/>
    <mergeCell ref="B270:G270"/>
    <mergeCell ref="B282:G282"/>
    <mergeCell ref="B293:G293"/>
    <mergeCell ref="B295:G295"/>
    <mergeCell ref="B303:G303"/>
    <mergeCell ref="B306:G306"/>
    <mergeCell ref="B310:G310"/>
    <mergeCell ref="A11:A13"/>
    <mergeCell ref="B11:B13"/>
    <mergeCell ref="C11:C13"/>
    <mergeCell ref="E15:G22"/>
  </mergeCells>
  <pageMargins left="0.751388888888889" right="0.751388888888889" top="1" bottom="1" header="0.5" footer="0.5"/>
  <pageSetup paperSize="9" orientation="portrait" horizontalDpi="600"/>
  <headerFooter>
    <oddFooter>&amp;CPage &amp;P of &amp;N</oddFooter>
  </headerFooter>
  <drawing r:id="rId1"/>
  <legacyDrawing r:id="rId2"/>
  <oleObjects>
    <mc:AlternateContent xmlns:mc="http://schemas.openxmlformats.org/markup-compatibility/2006">
      <mc:Choice Requires="x14">
        <oleObject shapeId="26625" progId="Imaging.Document" r:id="rId3">
          <objectPr defaultSiz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876300</xdr:colOff>
                <xdr:row>4</xdr:row>
                <xdr:rowOff>146050</xdr:rowOff>
              </to>
            </anchor>
          </objectPr>
        </oleObject>
      </mc:Choice>
      <mc:Fallback>
        <oleObject shapeId="26625" progId="Imaging.Document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6"/>
  <sheetViews>
    <sheetView topLeftCell="A40" workbookViewId="0">
      <selection activeCell="N54" sqref="N54:Q62"/>
    </sheetView>
  </sheetViews>
  <sheetFormatPr defaultColWidth="9" defaultRowHeight="15"/>
  <cols>
    <col min="2" max="2" width="30.8571428571429" customWidth="1"/>
    <col min="3" max="3" width="9.71428571428571" customWidth="1"/>
    <col min="8" max="13" width="9" hidden="1" customWidth="1"/>
  </cols>
  <sheetData>
    <row r="1" ht="15.75" spans="1:21">
      <c r="A1" s="2"/>
      <c r="B1" s="3" t="s">
        <v>647</v>
      </c>
      <c r="C1" s="4">
        <v>43191</v>
      </c>
      <c r="D1" s="3"/>
      <c r="E1" s="2"/>
      <c r="F1" s="2"/>
      <c r="G1" s="2"/>
      <c r="H1" s="1" t="s">
        <v>648</v>
      </c>
      <c r="I1" s="1"/>
      <c r="O1" s="111" t="s">
        <v>649</v>
      </c>
      <c r="P1" s="111"/>
      <c r="Q1" s="111"/>
      <c r="R1" s="111"/>
      <c r="S1" s="111"/>
      <c r="T1" s="111"/>
      <c r="U1" s="111"/>
    </row>
    <row r="2" ht="22.5" spans="1:25">
      <c r="A2" s="5" t="s">
        <v>4</v>
      </c>
      <c r="B2" s="6" t="s">
        <v>5</v>
      </c>
      <c r="C2" s="6" t="s">
        <v>6</v>
      </c>
      <c r="D2" s="7" t="s">
        <v>7</v>
      </c>
      <c r="E2" s="8" t="s">
        <v>8</v>
      </c>
      <c r="F2" s="9"/>
      <c r="G2" s="10"/>
      <c r="H2" s="11" t="s">
        <v>650</v>
      </c>
      <c r="I2" s="112"/>
      <c r="J2" s="113"/>
      <c r="K2" s="114" t="s">
        <v>651</v>
      </c>
      <c r="L2" s="115"/>
      <c r="M2" s="115"/>
      <c r="N2" s="116" t="s">
        <v>7</v>
      </c>
      <c r="O2" s="117" t="s">
        <v>652</v>
      </c>
      <c r="P2" s="117"/>
      <c r="Q2" s="157"/>
      <c r="R2" s="116" t="s">
        <v>7</v>
      </c>
      <c r="S2" s="117" t="s">
        <v>653</v>
      </c>
      <c r="T2" s="117"/>
      <c r="U2" s="157"/>
      <c r="V2" s="7" t="s">
        <v>7</v>
      </c>
      <c r="W2" s="158" t="s">
        <v>654</v>
      </c>
      <c r="X2" s="158"/>
      <c r="Y2" s="201"/>
    </row>
    <row r="3" spans="1:25">
      <c r="A3" s="12"/>
      <c r="B3" s="13"/>
      <c r="C3" s="13"/>
      <c r="D3" s="14"/>
      <c r="E3" s="15" t="s">
        <v>9</v>
      </c>
      <c r="F3" s="15" t="s">
        <v>10</v>
      </c>
      <c r="G3" s="16" t="s">
        <v>11</v>
      </c>
      <c r="H3" s="17" t="s">
        <v>9</v>
      </c>
      <c r="I3" s="15" t="s">
        <v>10</v>
      </c>
      <c r="J3" s="16" t="s">
        <v>11</v>
      </c>
      <c r="K3" s="17" t="s">
        <v>9</v>
      </c>
      <c r="L3" s="15" t="s">
        <v>10</v>
      </c>
      <c r="M3" s="118" t="s">
        <v>11</v>
      </c>
      <c r="N3" s="119"/>
      <c r="O3" s="120" t="s">
        <v>9</v>
      </c>
      <c r="P3" s="120" t="s">
        <v>10</v>
      </c>
      <c r="Q3" s="16" t="s">
        <v>11</v>
      </c>
      <c r="R3" s="119"/>
      <c r="S3" s="120" t="s">
        <v>9</v>
      </c>
      <c r="T3" s="120" t="s">
        <v>10</v>
      </c>
      <c r="U3" s="16" t="s">
        <v>11</v>
      </c>
      <c r="V3" s="14"/>
      <c r="W3" s="120" t="s">
        <v>9</v>
      </c>
      <c r="X3" s="120" t="s">
        <v>10</v>
      </c>
      <c r="Y3" s="16" t="s">
        <v>11</v>
      </c>
    </row>
    <row r="4" ht="15.75" spans="1:25">
      <c r="A4" s="18"/>
      <c r="B4" s="19"/>
      <c r="C4" s="19"/>
      <c r="D4" s="20" t="s">
        <v>12</v>
      </c>
      <c r="E4" s="21" t="s">
        <v>12</v>
      </c>
      <c r="F4" s="21" t="s">
        <v>12</v>
      </c>
      <c r="G4" s="22" t="s">
        <v>12</v>
      </c>
      <c r="H4" s="23" t="s">
        <v>655</v>
      </c>
      <c r="I4" s="21" t="s">
        <v>655</v>
      </c>
      <c r="J4" s="22" t="s">
        <v>655</v>
      </c>
      <c r="K4" s="23" t="s">
        <v>12</v>
      </c>
      <c r="L4" s="21" t="s">
        <v>12</v>
      </c>
      <c r="M4" s="121" t="s">
        <v>12</v>
      </c>
      <c r="N4" s="122" t="s">
        <v>12</v>
      </c>
      <c r="O4" s="123" t="s">
        <v>12</v>
      </c>
      <c r="P4" s="123" t="s">
        <v>12</v>
      </c>
      <c r="Q4" s="22" t="s">
        <v>12</v>
      </c>
      <c r="R4" s="122" t="s">
        <v>12</v>
      </c>
      <c r="S4" s="123" t="s">
        <v>12</v>
      </c>
      <c r="T4" s="123" t="s">
        <v>12</v>
      </c>
      <c r="U4" s="22" t="s">
        <v>12</v>
      </c>
      <c r="V4" s="20" t="s">
        <v>12</v>
      </c>
      <c r="W4" s="159" t="s">
        <v>12</v>
      </c>
      <c r="X4" s="159" t="s">
        <v>656</v>
      </c>
      <c r="Y4" s="202" t="s">
        <v>12</v>
      </c>
    </row>
    <row r="5" ht="15.75" spans="1:25">
      <c r="A5" s="24" t="s">
        <v>13</v>
      </c>
      <c r="B5" s="25" t="s">
        <v>14</v>
      </c>
      <c r="C5" s="26"/>
      <c r="D5" s="26"/>
      <c r="E5" s="27">
        <v>1</v>
      </c>
      <c r="F5" s="28"/>
      <c r="G5" s="29"/>
      <c r="N5" s="124"/>
      <c r="O5" s="125"/>
      <c r="P5" s="125"/>
      <c r="Q5" s="160"/>
      <c r="R5" s="153">
        <v>0.2</v>
      </c>
      <c r="S5" s="154"/>
      <c r="T5" s="154"/>
      <c r="U5" s="161"/>
      <c r="V5" s="153">
        <v>0.3</v>
      </c>
      <c r="W5" s="154"/>
      <c r="X5" s="154"/>
      <c r="Y5" s="161"/>
    </row>
    <row r="6" ht="24.75" spans="1:25">
      <c r="A6" s="30" t="s">
        <v>15</v>
      </c>
      <c r="B6" s="31" t="s">
        <v>16</v>
      </c>
      <c r="C6" s="32" t="s">
        <v>17</v>
      </c>
      <c r="D6" s="33" t="e">
        <f>ROUND(#REF!*5.2%+#REF!/1,0)</f>
        <v>#REF!</v>
      </c>
      <c r="E6" s="34"/>
      <c r="F6" s="35"/>
      <c r="G6" s="36"/>
      <c r="N6" s="126" t="s">
        <v>657</v>
      </c>
      <c r="O6" s="127"/>
      <c r="P6" s="127"/>
      <c r="Q6" s="162"/>
      <c r="R6" s="163" t="e">
        <f>D6*R5</f>
        <v>#REF!</v>
      </c>
      <c r="S6" s="164"/>
      <c r="T6" s="164"/>
      <c r="U6" s="165"/>
      <c r="V6" s="163" t="e">
        <f>D6*V5</f>
        <v>#REF!</v>
      </c>
      <c r="W6" s="136"/>
      <c r="X6" s="136"/>
      <c r="Y6" s="175"/>
    </row>
    <row r="7" ht="24" spans="1:25">
      <c r="A7" s="37" t="s">
        <v>18</v>
      </c>
      <c r="B7" s="38" t="s">
        <v>19</v>
      </c>
      <c r="C7" s="39" t="s">
        <v>17</v>
      </c>
      <c r="D7" s="40" t="e">
        <f>ROUND(#REF!*5.2%+#REF!/1,0)</f>
        <v>#REF!</v>
      </c>
      <c r="E7" s="41"/>
      <c r="F7" s="42"/>
      <c r="G7" s="43"/>
      <c r="N7" s="128"/>
      <c r="O7" s="129"/>
      <c r="P7" s="129"/>
      <c r="Q7" s="166"/>
      <c r="R7" s="163">
        <v>60</v>
      </c>
      <c r="S7" s="167"/>
      <c r="T7" s="167"/>
      <c r="U7" s="168"/>
      <c r="V7" s="169" t="e">
        <f>D7*V5</f>
        <v>#REF!</v>
      </c>
      <c r="W7" s="139"/>
      <c r="X7" s="139"/>
      <c r="Y7" s="176"/>
    </row>
    <row r="8" ht="24" spans="1:25">
      <c r="A8" s="37" t="s">
        <v>20</v>
      </c>
      <c r="B8" s="38" t="s">
        <v>21</v>
      </c>
      <c r="C8" s="39" t="s">
        <v>17</v>
      </c>
      <c r="D8" s="40" t="e">
        <f>ROUND(#REF!*5.2%+#REF!/1,0)</f>
        <v>#REF!</v>
      </c>
      <c r="E8" s="41"/>
      <c r="F8" s="42"/>
      <c r="G8" s="43"/>
      <c r="I8" t="s">
        <v>658</v>
      </c>
      <c r="N8" s="128"/>
      <c r="O8" s="129"/>
      <c r="P8" s="129"/>
      <c r="Q8" s="166"/>
      <c r="R8" s="169">
        <v>75</v>
      </c>
      <c r="S8" s="167"/>
      <c r="T8" s="167"/>
      <c r="U8" s="168"/>
      <c r="V8" s="169" t="e">
        <f>D8*V5</f>
        <v>#REF!</v>
      </c>
      <c r="W8" s="139"/>
      <c r="X8" s="139"/>
      <c r="Y8" s="176"/>
    </row>
    <row r="9" ht="24" spans="1:25">
      <c r="A9" s="37" t="s">
        <v>22</v>
      </c>
      <c r="B9" s="38" t="s">
        <v>23</v>
      </c>
      <c r="C9" s="39" t="s">
        <v>17</v>
      </c>
      <c r="D9" s="40" t="e">
        <f>ROUND(#REF!*5.2%+#REF!/1,0)</f>
        <v>#REF!</v>
      </c>
      <c r="E9" s="41"/>
      <c r="F9" s="42"/>
      <c r="G9" s="43"/>
      <c r="N9" s="128"/>
      <c r="O9" s="129"/>
      <c r="P9" s="129"/>
      <c r="Q9" s="166"/>
      <c r="R9" s="169" t="e">
        <f>D9*R5</f>
        <v>#REF!</v>
      </c>
      <c r="S9" s="167"/>
      <c r="T9" s="167"/>
      <c r="U9" s="168"/>
      <c r="V9" s="169" t="e">
        <f>D9*V5</f>
        <v>#REF!</v>
      </c>
      <c r="W9" s="139"/>
      <c r="X9" s="139"/>
      <c r="Y9" s="176"/>
    </row>
    <row r="10" ht="24" spans="1:25">
      <c r="A10" s="37" t="s">
        <v>24</v>
      </c>
      <c r="B10" s="38" t="s">
        <v>25</v>
      </c>
      <c r="C10" s="39" t="s">
        <v>17</v>
      </c>
      <c r="D10" s="40" t="e">
        <f>ROUND(#REF!*5.2%+#REF!/1,0)</f>
        <v>#REF!</v>
      </c>
      <c r="E10" s="41"/>
      <c r="F10" s="42"/>
      <c r="G10" s="43"/>
      <c r="N10" s="128"/>
      <c r="O10" s="129"/>
      <c r="P10" s="129"/>
      <c r="Q10" s="166"/>
      <c r="R10" s="169">
        <v>270</v>
      </c>
      <c r="S10" s="167"/>
      <c r="T10" s="167"/>
      <c r="U10" s="168"/>
      <c r="V10" s="169" t="e">
        <f>D10*V5</f>
        <v>#REF!</v>
      </c>
      <c r="W10" s="139"/>
      <c r="X10" s="139"/>
      <c r="Y10" s="176"/>
    </row>
    <row r="11" ht="24.75" spans="1:25">
      <c r="A11" s="44" t="s">
        <v>26</v>
      </c>
      <c r="B11" s="45" t="s">
        <v>27</v>
      </c>
      <c r="C11" s="46" t="s">
        <v>17</v>
      </c>
      <c r="D11" s="47" t="e">
        <f>ROUND(#REF!*5.2%+#REF!/1,0)</f>
        <v>#REF!</v>
      </c>
      <c r="E11" s="48"/>
      <c r="F11" s="49"/>
      <c r="G11" s="50"/>
      <c r="N11" s="130"/>
      <c r="O11" s="131"/>
      <c r="P11" s="131"/>
      <c r="Q11" s="170"/>
      <c r="R11" s="171">
        <v>400</v>
      </c>
      <c r="S11" s="172"/>
      <c r="T11" s="172"/>
      <c r="U11" s="173"/>
      <c r="V11" s="171" t="e">
        <f>D11*V5</f>
        <v>#REF!</v>
      </c>
      <c r="W11" s="142"/>
      <c r="X11" s="142"/>
      <c r="Y11" s="177"/>
    </row>
    <row r="12" ht="15.75" spans="1:25">
      <c r="A12" s="51" t="s">
        <v>32</v>
      </c>
      <c r="B12" s="52" t="s">
        <v>33</v>
      </c>
      <c r="C12" s="53"/>
      <c r="D12" s="53"/>
      <c r="E12" s="53"/>
      <c r="F12" s="53"/>
      <c r="G12" s="54"/>
      <c r="N12" s="124"/>
      <c r="O12" s="132"/>
      <c r="P12" s="133"/>
      <c r="Q12" s="174"/>
      <c r="R12" s="124"/>
      <c r="S12" s="133"/>
      <c r="T12" s="133"/>
      <c r="U12" s="174"/>
      <c r="V12" s="124"/>
      <c r="W12" s="133"/>
      <c r="X12" s="133"/>
      <c r="Y12" s="174"/>
    </row>
    <row r="13" spans="1:25">
      <c r="A13" s="55" t="s">
        <v>34</v>
      </c>
      <c r="B13" s="31" t="s">
        <v>659</v>
      </c>
      <c r="C13" s="32" t="s">
        <v>36</v>
      </c>
      <c r="D13" s="56"/>
      <c r="E13" s="33" t="e">
        <f>ROUND(#REF!*5.2%+#REF!/1,0)</f>
        <v>#REF!</v>
      </c>
      <c r="F13" s="33" t="e">
        <f>ROUND(#REF!*5.2%+#REF!/1,0)</f>
        <v>#REF!</v>
      </c>
      <c r="G13" s="33" t="e">
        <f>ROUND(#REF!*5.2%+#REF!/1,0)</f>
        <v>#REF!</v>
      </c>
      <c r="N13" s="134"/>
      <c r="O13" s="135"/>
      <c r="P13" s="136"/>
      <c r="Q13" s="175"/>
      <c r="R13" s="134"/>
      <c r="S13" s="136"/>
      <c r="T13" s="136"/>
      <c r="U13" s="175"/>
      <c r="V13" s="134"/>
      <c r="W13" s="136"/>
      <c r="X13" s="136"/>
      <c r="Y13" s="175"/>
    </row>
    <row r="14" ht="24" spans="1:25">
      <c r="A14" s="57" t="s">
        <v>37</v>
      </c>
      <c r="B14" s="38" t="s">
        <v>38</v>
      </c>
      <c r="C14" s="39" t="s">
        <v>36</v>
      </c>
      <c r="D14" s="40" t="e">
        <f>ROUND(#REF!*5.2%+#REF!/1,0)</f>
        <v>#REF!</v>
      </c>
      <c r="E14" s="58"/>
      <c r="F14" s="58"/>
      <c r="G14" s="59"/>
      <c r="N14" s="137"/>
      <c r="O14" s="138"/>
      <c r="P14" s="139"/>
      <c r="Q14" s="176"/>
      <c r="R14" s="137"/>
      <c r="S14" s="139"/>
      <c r="T14" s="139"/>
      <c r="U14" s="176"/>
      <c r="V14" s="137"/>
      <c r="W14" s="139"/>
      <c r="X14" s="139"/>
      <c r="Y14" s="176"/>
    </row>
    <row r="15" ht="24" spans="1:25">
      <c r="A15" s="57" t="s">
        <v>39</v>
      </c>
      <c r="B15" s="38" t="s">
        <v>40</v>
      </c>
      <c r="C15" s="39" t="s">
        <v>36</v>
      </c>
      <c r="D15" s="40" t="e">
        <f>ROUND(#REF!*5.2%+#REF!/1,0)</f>
        <v>#REF!</v>
      </c>
      <c r="E15" s="58"/>
      <c r="F15" s="58"/>
      <c r="G15" s="59"/>
      <c r="N15" s="137"/>
      <c r="O15" s="138"/>
      <c r="P15" s="139"/>
      <c r="Q15" s="176"/>
      <c r="R15" s="137"/>
      <c r="S15" s="139"/>
      <c r="T15" s="139"/>
      <c r="U15" s="176"/>
      <c r="V15" s="137"/>
      <c r="W15" s="139"/>
      <c r="X15" s="139"/>
      <c r="Y15" s="176"/>
    </row>
    <row r="16" ht="15.75" spans="1:25">
      <c r="A16" s="60" t="s">
        <v>41</v>
      </c>
      <c r="B16" s="45" t="s">
        <v>42</v>
      </c>
      <c r="C16" s="46" t="s">
        <v>36</v>
      </c>
      <c r="D16" s="47" t="e">
        <f>ROUND(#REF!*5.2%+#REF!/1,0)</f>
        <v>#REF!</v>
      </c>
      <c r="E16" s="61"/>
      <c r="F16" s="61"/>
      <c r="G16" s="62"/>
      <c r="N16" s="140"/>
      <c r="O16" s="141"/>
      <c r="P16" s="142"/>
      <c r="Q16" s="177"/>
      <c r="R16" s="140"/>
      <c r="S16" s="142"/>
      <c r="T16" s="142"/>
      <c r="U16" s="177"/>
      <c r="V16" s="140"/>
      <c r="W16" s="142"/>
      <c r="X16" s="142"/>
      <c r="Y16" s="177"/>
    </row>
    <row r="17" spans="1:25">
      <c r="A17" s="63" t="s">
        <v>43</v>
      </c>
      <c r="B17" s="64" t="s">
        <v>44</v>
      </c>
      <c r="C17" s="65" t="s">
        <v>36</v>
      </c>
      <c r="D17" s="56"/>
      <c r="E17" s="33" t="e">
        <f>ROUND(#REF!*5.2%+#REF!/1,0)</f>
        <v>#REF!</v>
      </c>
      <c r="F17" s="33" t="e">
        <f>ROUND(#REF!*5.2%+#REF!/1,0)</f>
        <v>#REF!</v>
      </c>
      <c r="G17" s="33" t="e">
        <f>ROUND(#REF!*5.2%+#REF!/1,0)</f>
        <v>#REF!</v>
      </c>
      <c r="N17" s="134"/>
      <c r="O17" s="135"/>
      <c r="P17" s="136"/>
      <c r="Q17" s="175"/>
      <c r="R17" s="134"/>
      <c r="S17" s="136"/>
      <c r="T17" s="136"/>
      <c r="U17" s="175"/>
      <c r="V17" s="134"/>
      <c r="W17" s="136"/>
      <c r="X17" s="136"/>
      <c r="Y17" s="175"/>
    </row>
    <row r="18" ht="24" spans="1:25">
      <c r="A18" s="66" t="s">
        <v>45</v>
      </c>
      <c r="B18" s="67" t="s">
        <v>46</v>
      </c>
      <c r="C18" s="68" t="s">
        <v>36</v>
      </c>
      <c r="D18" s="40" t="e">
        <f>ROUND(#REF!*5.2%+#REF!/1,0)</f>
        <v>#REF!</v>
      </c>
      <c r="E18" s="58"/>
      <c r="F18" s="58"/>
      <c r="G18" s="59"/>
      <c r="N18" s="137"/>
      <c r="O18" s="138"/>
      <c r="P18" s="139"/>
      <c r="Q18" s="176"/>
      <c r="R18" s="137"/>
      <c r="S18" s="139"/>
      <c r="T18" s="139"/>
      <c r="U18" s="176"/>
      <c r="V18" s="137"/>
      <c r="W18" s="139"/>
      <c r="X18" s="139"/>
      <c r="Y18" s="176"/>
    </row>
    <row r="19" ht="24.75" spans="1:25">
      <c r="A19" s="69" t="s">
        <v>47</v>
      </c>
      <c r="B19" s="70" t="s">
        <v>48</v>
      </c>
      <c r="C19" s="71" t="s">
        <v>36</v>
      </c>
      <c r="D19" s="72" t="e">
        <f>ROUND(#REF!*5.2%+#REF!/1,0)</f>
        <v>#REF!</v>
      </c>
      <c r="E19" s="61"/>
      <c r="F19" s="61"/>
      <c r="G19" s="62"/>
      <c r="N19" s="140"/>
      <c r="O19" s="141"/>
      <c r="P19" s="142"/>
      <c r="Q19" s="177"/>
      <c r="R19" s="140"/>
      <c r="S19" s="142"/>
      <c r="T19" s="142"/>
      <c r="U19" s="177"/>
      <c r="V19" s="140"/>
      <c r="W19" s="142"/>
      <c r="X19" s="142"/>
      <c r="Y19" s="177"/>
    </row>
    <row r="20" ht="15.75" spans="1:25">
      <c r="A20" s="51" t="s">
        <v>49</v>
      </c>
      <c r="B20" s="73" t="s">
        <v>50</v>
      </c>
      <c r="C20" s="2"/>
      <c r="D20" s="2"/>
      <c r="E20" s="28" t="s">
        <v>660</v>
      </c>
      <c r="F20" s="28"/>
      <c r="G20" s="29"/>
      <c r="N20" s="143"/>
      <c r="O20" s="144"/>
      <c r="P20" s="144"/>
      <c r="Q20" s="178"/>
      <c r="R20" s="179">
        <v>0.2</v>
      </c>
      <c r="S20" s="180"/>
      <c r="T20" s="180"/>
      <c r="U20" s="181"/>
      <c r="V20" s="179">
        <v>0.3</v>
      </c>
      <c r="W20" s="180"/>
      <c r="X20" s="180"/>
      <c r="Y20" s="181"/>
    </row>
    <row r="21" spans="1:25">
      <c r="A21" s="30" t="s">
        <v>51</v>
      </c>
      <c r="B21" s="31" t="s">
        <v>52</v>
      </c>
      <c r="C21" s="32" t="s">
        <v>53</v>
      </c>
      <c r="D21" s="56"/>
      <c r="E21" s="33" t="e">
        <f>ROUND(#REF!*5.2%+#REF!/1,0)</f>
        <v>#REF!</v>
      </c>
      <c r="F21" s="33" t="e">
        <f>ROUND(#REF!*5.2%+#REF!/1,0)</f>
        <v>#REF!</v>
      </c>
      <c r="G21" s="33" t="e">
        <f>ROUND(#REF!*5.2%+#REF!/1,0)</f>
        <v>#REF!</v>
      </c>
      <c r="N21" s="126" t="s">
        <v>661</v>
      </c>
      <c r="O21" s="127"/>
      <c r="P21" s="127"/>
      <c r="Q21" s="162"/>
      <c r="R21" s="163"/>
      <c r="S21" s="156">
        <v>295</v>
      </c>
      <c r="T21" s="156">
        <v>295</v>
      </c>
      <c r="U21" s="182" t="e">
        <f>G21*R20</f>
        <v>#REF!</v>
      </c>
      <c r="V21" s="163"/>
      <c r="W21" s="156" t="e">
        <f>E21*V20</f>
        <v>#REF!</v>
      </c>
      <c r="X21" s="156" t="e">
        <f>F21*V20</f>
        <v>#REF!</v>
      </c>
      <c r="Y21" s="190" t="e">
        <f>G21*V20</f>
        <v>#REF!</v>
      </c>
    </row>
    <row r="22" ht="24" spans="1:25">
      <c r="A22" s="37" t="s">
        <v>54</v>
      </c>
      <c r="B22" s="38" t="s">
        <v>55</v>
      </c>
      <c r="C22" s="39" t="s">
        <v>53</v>
      </c>
      <c r="D22" s="40" t="e">
        <f>ROUND(#REF!*5.2%+#REF!/1,0)</f>
        <v>#REF!</v>
      </c>
      <c r="E22" s="74"/>
      <c r="F22" s="74"/>
      <c r="G22" s="75"/>
      <c r="H22" s="76">
        <v>0.988073941562314</v>
      </c>
      <c r="I22" s="82">
        <v>0.988073941562314</v>
      </c>
      <c r="J22" s="82">
        <v>0.986716259298619</v>
      </c>
      <c r="K22" s="145">
        <v>1657</v>
      </c>
      <c r="L22" s="145">
        <v>1657</v>
      </c>
      <c r="M22" s="146">
        <v>1857</v>
      </c>
      <c r="N22" s="128"/>
      <c r="O22" s="129"/>
      <c r="P22" s="129"/>
      <c r="Q22" s="166"/>
      <c r="R22" s="169" t="e">
        <f>D22*R20</f>
        <v>#REF!</v>
      </c>
      <c r="S22" s="183"/>
      <c r="T22" s="183"/>
      <c r="U22" s="184"/>
      <c r="V22" s="169" t="e">
        <f>D22*V20</f>
        <v>#REF!</v>
      </c>
      <c r="W22" s="183"/>
      <c r="X22" s="183"/>
      <c r="Y22" s="191"/>
    </row>
    <row r="23" ht="24" spans="1:25">
      <c r="A23" s="37" t="s">
        <v>56</v>
      </c>
      <c r="B23" s="38" t="s">
        <v>57</v>
      </c>
      <c r="C23" s="39" t="s">
        <v>53</v>
      </c>
      <c r="D23" s="40" t="e">
        <f>ROUND(#REF!*5.2%+#REF!/1,0)</f>
        <v>#REF!</v>
      </c>
      <c r="E23" s="74"/>
      <c r="F23" s="74"/>
      <c r="G23" s="75"/>
      <c r="H23" s="76">
        <v>0.979954180985109</v>
      </c>
      <c r="I23" s="82">
        <v>0.979954180985109</v>
      </c>
      <c r="J23" s="82">
        <v>0.979497693490518</v>
      </c>
      <c r="K23" s="145">
        <v>1711</v>
      </c>
      <c r="L23" s="145">
        <v>1711</v>
      </c>
      <c r="M23" s="146">
        <v>1911</v>
      </c>
      <c r="N23" s="128"/>
      <c r="O23" s="129"/>
      <c r="P23" s="129"/>
      <c r="Q23" s="166"/>
      <c r="R23" s="169" t="e">
        <f>D23*R20</f>
        <v>#REF!</v>
      </c>
      <c r="S23" s="183"/>
      <c r="T23" s="183"/>
      <c r="U23" s="184"/>
      <c r="V23" s="169" t="e">
        <f>D23*V20</f>
        <v>#REF!</v>
      </c>
      <c r="W23" s="183"/>
      <c r="X23" s="183"/>
      <c r="Y23" s="191"/>
    </row>
    <row r="24" ht="15.75" spans="1:25">
      <c r="A24" s="44" t="s">
        <v>58</v>
      </c>
      <c r="B24" s="45" t="s">
        <v>59</v>
      </c>
      <c r="C24" s="46" t="s">
        <v>53</v>
      </c>
      <c r="D24" s="47" t="e">
        <f>ROUND(#REF!*5.2%+#REF!/1,0)</f>
        <v>#REF!</v>
      </c>
      <c r="E24" s="77"/>
      <c r="F24" s="77"/>
      <c r="G24" s="78"/>
      <c r="H24" s="76"/>
      <c r="I24" s="82"/>
      <c r="J24" s="82"/>
      <c r="K24" s="139"/>
      <c r="L24" s="139"/>
      <c r="M24" s="147"/>
      <c r="N24" s="128"/>
      <c r="O24" s="129"/>
      <c r="P24" s="129"/>
      <c r="Q24" s="166"/>
      <c r="R24" s="185" t="e">
        <f>D24*R20</f>
        <v>#REF!</v>
      </c>
      <c r="S24" s="186"/>
      <c r="T24" s="186"/>
      <c r="U24" s="187"/>
      <c r="V24" s="185" t="e">
        <f>D24*V20</f>
        <v>#REF!</v>
      </c>
      <c r="W24" s="186"/>
      <c r="X24" s="188"/>
      <c r="Y24" s="203"/>
    </row>
    <row r="25" spans="1:25">
      <c r="A25" s="79" t="s">
        <v>60</v>
      </c>
      <c r="B25" s="80" t="s">
        <v>61</v>
      </c>
      <c r="C25" s="81" t="s">
        <v>62</v>
      </c>
      <c r="D25" s="56"/>
      <c r="E25" s="33" t="e">
        <f>ROUND(#REF!*5.2%+#REF!/1,0)</f>
        <v>#REF!</v>
      </c>
      <c r="F25" s="33" t="e">
        <f>ROUND(#REF!*5.2%+#REF!/1,0)</f>
        <v>#REF!</v>
      </c>
      <c r="G25" s="33" t="e">
        <f>ROUND(#REF!*5.2%+#REF!/1,0)</f>
        <v>#REF!</v>
      </c>
      <c r="N25" s="128"/>
      <c r="O25" s="129"/>
      <c r="P25" s="129"/>
      <c r="Q25" s="166"/>
      <c r="R25" s="189"/>
      <c r="S25" s="156">
        <v>45</v>
      </c>
      <c r="T25" s="156">
        <v>45</v>
      </c>
      <c r="U25" s="190">
        <v>50</v>
      </c>
      <c r="V25" s="189"/>
      <c r="W25" s="156" t="e">
        <f>E25*V20</f>
        <v>#REF!</v>
      </c>
      <c r="X25" s="156" t="e">
        <f>F25*V20</f>
        <v>#REF!</v>
      </c>
      <c r="Y25" s="190" t="e">
        <f>G25*V20</f>
        <v>#REF!</v>
      </c>
    </row>
    <row r="26" ht="24" spans="1:25">
      <c r="A26" s="37" t="s">
        <v>63</v>
      </c>
      <c r="B26" s="38" t="s">
        <v>64</v>
      </c>
      <c r="C26" s="39" t="s">
        <v>62</v>
      </c>
      <c r="D26" s="40" t="e">
        <f>ROUND(#REF!*5.2%+#REF!/1,0)</f>
        <v>#REF!</v>
      </c>
      <c r="E26" s="74"/>
      <c r="F26" s="74"/>
      <c r="G26" s="75"/>
      <c r="H26" s="82">
        <v>0.923664122137405</v>
      </c>
      <c r="I26" s="82">
        <v>0.923664122137405</v>
      </c>
      <c r="J26" s="82">
        <v>0.914089347079038</v>
      </c>
      <c r="K26" s="145">
        <v>242</v>
      </c>
      <c r="L26" s="145">
        <v>242</v>
      </c>
      <c r="M26" s="146">
        <v>266</v>
      </c>
      <c r="N26" s="128"/>
      <c r="O26" s="129"/>
      <c r="P26" s="129"/>
      <c r="Q26" s="166"/>
      <c r="R26" s="169">
        <v>10</v>
      </c>
      <c r="S26" s="183"/>
      <c r="T26" s="183"/>
      <c r="U26" s="191"/>
      <c r="V26" s="169" t="e">
        <f>D26*V20</f>
        <v>#REF!</v>
      </c>
      <c r="W26" s="183"/>
      <c r="X26" s="183"/>
      <c r="Y26" s="191"/>
    </row>
    <row r="27" ht="24" spans="1:25">
      <c r="A27" s="37" t="s">
        <v>65</v>
      </c>
      <c r="B27" s="38" t="s">
        <v>66</v>
      </c>
      <c r="C27" s="39" t="s">
        <v>62</v>
      </c>
      <c r="D27" s="40" t="e">
        <f>ROUND(#REF!*5.2%+#REF!/1,0)</f>
        <v>#REF!</v>
      </c>
      <c r="E27" s="74"/>
      <c r="F27" s="74"/>
      <c r="G27" s="75"/>
      <c r="H27" s="82">
        <v>0.87037037037037</v>
      </c>
      <c r="I27" s="82">
        <v>0.87037037037037</v>
      </c>
      <c r="J27" s="82">
        <v>0.866220735785953</v>
      </c>
      <c r="K27" s="145">
        <v>235</v>
      </c>
      <c r="L27" s="145">
        <v>235</v>
      </c>
      <c r="M27" s="146">
        <v>259</v>
      </c>
      <c r="N27" s="128"/>
      <c r="O27" s="129"/>
      <c r="P27" s="129"/>
      <c r="Q27" s="166"/>
      <c r="R27" s="169">
        <v>10</v>
      </c>
      <c r="S27" s="183"/>
      <c r="T27" s="183"/>
      <c r="U27" s="191"/>
      <c r="V27" s="169" t="e">
        <f>D27*V20</f>
        <v>#REF!</v>
      </c>
      <c r="W27" s="183"/>
      <c r="X27" s="183"/>
      <c r="Y27" s="191"/>
    </row>
    <row r="28" ht="24.75" spans="1:25">
      <c r="A28" s="44" t="s">
        <v>67</v>
      </c>
      <c r="B28" s="45" t="s">
        <v>68</v>
      </c>
      <c r="C28" s="46" t="s">
        <v>62</v>
      </c>
      <c r="D28" s="47" t="e">
        <f>ROUND(#REF!*5.2%+#REF!/1,0)</f>
        <v>#REF!</v>
      </c>
      <c r="E28" s="77"/>
      <c r="F28" s="77"/>
      <c r="G28" s="78"/>
      <c r="N28" s="128"/>
      <c r="O28" s="129"/>
      <c r="P28" s="129"/>
      <c r="Q28" s="166"/>
      <c r="R28" s="171">
        <v>5</v>
      </c>
      <c r="S28" s="192"/>
      <c r="T28" s="192"/>
      <c r="U28" s="193"/>
      <c r="V28" s="171" t="e">
        <f>D28*V20</f>
        <v>#REF!</v>
      </c>
      <c r="W28" s="194"/>
      <c r="X28" s="192"/>
      <c r="Y28" s="195"/>
    </row>
    <row r="29" ht="15.75" spans="1:26">
      <c r="A29" s="83" t="s">
        <v>69</v>
      </c>
      <c r="B29" s="84" t="s">
        <v>70</v>
      </c>
      <c r="C29" s="85" t="s">
        <v>53</v>
      </c>
      <c r="D29" s="56"/>
      <c r="E29" s="33" t="e">
        <f>ROUND(#REF!*5.2%+#REF!/1,0)</f>
        <v>#REF!</v>
      </c>
      <c r="F29" s="33" t="e">
        <f>ROUND(#REF!*5.2%+#REF!/1,0)</f>
        <v>#REF!</v>
      </c>
      <c r="G29" s="33" t="e">
        <f>ROUND(#REF!*5.2%+#REF!/1,0)</f>
        <v>#REF!</v>
      </c>
      <c r="N29" s="128"/>
      <c r="O29" s="129"/>
      <c r="P29" s="129"/>
      <c r="Q29" s="166"/>
      <c r="R29" s="189"/>
      <c r="S29" s="164">
        <v>295</v>
      </c>
      <c r="T29" s="164">
        <v>295</v>
      </c>
      <c r="U29" s="165">
        <v>340</v>
      </c>
      <c r="V29" s="189"/>
      <c r="W29" s="194" t="e">
        <f>E29*V20</f>
        <v>#REF!</v>
      </c>
      <c r="X29" s="194" t="e">
        <f>F29*V20</f>
        <v>#REF!</v>
      </c>
      <c r="Y29" s="194" t="e">
        <f>G29*V20</f>
        <v>#REF!</v>
      </c>
      <c r="Z29" s="194"/>
    </row>
    <row r="30" ht="24" spans="1:25">
      <c r="A30" s="86" t="s">
        <v>71</v>
      </c>
      <c r="B30" s="87" t="s">
        <v>72</v>
      </c>
      <c r="C30" s="88" t="s">
        <v>53</v>
      </c>
      <c r="D30" s="40" t="e">
        <f>ROUND(#REF!*5.2%+#REF!/1,0)</f>
        <v>#REF!</v>
      </c>
      <c r="E30" s="74"/>
      <c r="F30" s="74"/>
      <c r="G30" s="75"/>
      <c r="H30" s="82">
        <v>0.988073941562314</v>
      </c>
      <c r="I30" s="82">
        <v>0.988073941562314</v>
      </c>
      <c r="J30" s="82">
        <v>0.986716259298619</v>
      </c>
      <c r="K30" s="145">
        <v>1657</v>
      </c>
      <c r="L30" s="145">
        <v>1657</v>
      </c>
      <c r="M30" s="146">
        <v>1857</v>
      </c>
      <c r="N30" s="128"/>
      <c r="O30" s="129"/>
      <c r="P30" s="129"/>
      <c r="Q30" s="166"/>
      <c r="R30" s="169">
        <v>55</v>
      </c>
      <c r="S30" s="183"/>
      <c r="T30" s="183"/>
      <c r="U30" s="191"/>
      <c r="V30" s="169" t="e">
        <f>D30*V20</f>
        <v>#REF!</v>
      </c>
      <c r="W30" s="183"/>
      <c r="X30" s="183"/>
      <c r="Y30" s="191"/>
    </row>
    <row r="31" ht="24.75" spans="1:25">
      <c r="A31" s="89" t="s">
        <v>73</v>
      </c>
      <c r="B31" s="90" t="s">
        <v>74</v>
      </c>
      <c r="C31" s="91" t="s">
        <v>53</v>
      </c>
      <c r="D31" s="47" t="e">
        <f>ROUND(#REF!*5.2%+#REF!/1,0)</f>
        <v>#REF!</v>
      </c>
      <c r="E31" s="74"/>
      <c r="F31" s="74"/>
      <c r="G31" s="75"/>
      <c r="H31" s="82">
        <v>0.979954180985109</v>
      </c>
      <c r="I31" s="82">
        <v>0.979954180985109</v>
      </c>
      <c r="J31" s="82">
        <v>0.979497693490518</v>
      </c>
      <c r="K31" s="145">
        <v>1711</v>
      </c>
      <c r="L31" s="145">
        <v>1711</v>
      </c>
      <c r="M31" s="146">
        <v>1911</v>
      </c>
      <c r="N31" s="130"/>
      <c r="O31" s="131"/>
      <c r="P31" s="131"/>
      <c r="Q31" s="170"/>
      <c r="R31" s="171">
        <v>70</v>
      </c>
      <c r="S31" s="194"/>
      <c r="T31" s="194"/>
      <c r="U31" s="195"/>
      <c r="V31" s="171" t="e">
        <f>D31*V20</f>
        <v>#REF!</v>
      </c>
      <c r="W31" s="194"/>
      <c r="X31" s="194"/>
      <c r="Y31" s="195"/>
    </row>
    <row r="32" ht="15.75" spans="1:25">
      <c r="A32" s="51" t="s">
        <v>75</v>
      </c>
      <c r="B32" s="92" t="s">
        <v>76</v>
      </c>
      <c r="C32" s="93"/>
      <c r="D32" s="26"/>
      <c r="E32" s="26"/>
      <c r="F32" s="26"/>
      <c r="G32" s="94"/>
      <c r="N32" s="143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78"/>
    </row>
    <row r="33" spans="1:25">
      <c r="A33" s="30" t="s">
        <v>77</v>
      </c>
      <c r="B33" s="31" t="s">
        <v>78</v>
      </c>
      <c r="C33" s="32" t="s">
        <v>79</v>
      </c>
      <c r="D33" s="56"/>
      <c r="E33" s="33">
        <v>136</v>
      </c>
      <c r="F33" s="33">
        <v>136</v>
      </c>
      <c r="G33" s="95">
        <v>166</v>
      </c>
      <c r="N33" s="148"/>
      <c r="O33" s="149"/>
      <c r="P33" s="148"/>
      <c r="Q33" s="148"/>
      <c r="R33" s="148"/>
      <c r="S33" s="148"/>
      <c r="T33" s="148"/>
      <c r="U33" s="148"/>
      <c r="V33" s="148"/>
      <c r="W33" s="148"/>
      <c r="X33" s="148"/>
      <c r="Y33" s="148"/>
    </row>
    <row r="34" ht="24" spans="1:25">
      <c r="A34" s="37" t="s">
        <v>80</v>
      </c>
      <c r="B34" s="38" t="s">
        <v>81</v>
      </c>
      <c r="C34" s="39" t="s">
        <v>79</v>
      </c>
      <c r="D34" s="40">
        <v>256</v>
      </c>
      <c r="E34" s="74">
        <v>392</v>
      </c>
      <c r="F34" s="74">
        <v>392</v>
      </c>
      <c r="G34" s="75">
        <v>422</v>
      </c>
      <c r="H34" s="96">
        <v>0</v>
      </c>
      <c r="I34" s="96">
        <v>0</v>
      </c>
      <c r="J34" s="96">
        <v>0</v>
      </c>
      <c r="K34">
        <v>0</v>
      </c>
      <c r="L34">
        <v>0</v>
      </c>
      <c r="M34">
        <v>0</v>
      </c>
      <c r="N34" s="139"/>
      <c r="O34" s="138"/>
      <c r="P34" s="139"/>
      <c r="Q34" s="139"/>
      <c r="R34" s="139"/>
      <c r="S34" s="139"/>
      <c r="T34" s="139"/>
      <c r="U34" s="139"/>
      <c r="V34" s="139"/>
      <c r="W34" s="139"/>
      <c r="X34" s="139"/>
      <c r="Y34" s="139"/>
    </row>
    <row r="35" ht="24.75" spans="1:25">
      <c r="A35" s="44" t="s">
        <v>82</v>
      </c>
      <c r="B35" s="45" t="s">
        <v>83</v>
      </c>
      <c r="C35" s="46" t="s">
        <v>79</v>
      </c>
      <c r="D35" s="72">
        <v>392</v>
      </c>
      <c r="E35" s="74">
        <v>528</v>
      </c>
      <c r="F35" s="74">
        <v>528</v>
      </c>
      <c r="G35" s="75">
        <v>558</v>
      </c>
      <c r="H35" s="96">
        <v>0</v>
      </c>
      <c r="I35" s="96">
        <v>0</v>
      </c>
      <c r="J35" s="96">
        <v>0</v>
      </c>
      <c r="K35">
        <v>0</v>
      </c>
      <c r="L35">
        <v>0</v>
      </c>
      <c r="M35">
        <v>0</v>
      </c>
      <c r="N35" s="139"/>
      <c r="O35" s="138"/>
      <c r="P35" s="139"/>
      <c r="Q35" s="139"/>
      <c r="R35" s="139"/>
      <c r="S35" s="139"/>
      <c r="T35" s="139"/>
      <c r="U35" s="139"/>
      <c r="V35" s="139"/>
      <c r="W35" s="139"/>
      <c r="X35" s="139"/>
      <c r="Y35" s="139"/>
    </row>
    <row r="36" ht="24" spans="1:25">
      <c r="A36" s="97" t="s">
        <v>84</v>
      </c>
      <c r="B36" s="80" t="s">
        <v>85</v>
      </c>
      <c r="C36" s="81" t="s">
        <v>86</v>
      </c>
      <c r="D36" s="56"/>
      <c r="E36" s="33">
        <v>136</v>
      </c>
      <c r="F36" s="33">
        <v>136</v>
      </c>
      <c r="G36" s="98">
        <v>166</v>
      </c>
      <c r="H36" s="96">
        <v>0</v>
      </c>
      <c r="I36" s="96">
        <v>0</v>
      </c>
      <c r="J36" s="96">
        <v>0</v>
      </c>
      <c r="K36">
        <v>0</v>
      </c>
      <c r="L36">
        <v>0</v>
      </c>
      <c r="M36">
        <v>0</v>
      </c>
      <c r="N36" s="139"/>
      <c r="O36" s="138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ht="36" spans="1:25">
      <c r="A37" s="86" t="s">
        <v>87</v>
      </c>
      <c r="B37" s="38" t="s">
        <v>88</v>
      </c>
      <c r="C37" s="99" t="s">
        <v>86</v>
      </c>
      <c r="D37" s="40">
        <v>127</v>
      </c>
      <c r="E37" s="74">
        <v>263</v>
      </c>
      <c r="F37" s="74">
        <v>263</v>
      </c>
      <c r="G37" s="75">
        <v>293</v>
      </c>
      <c r="H37" s="96">
        <v>0</v>
      </c>
      <c r="I37" s="96">
        <v>0</v>
      </c>
      <c r="J37" s="96">
        <v>0</v>
      </c>
      <c r="K37">
        <v>0</v>
      </c>
      <c r="L37">
        <v>0</v>
      </c>
      <c r="M37">
        <v>0</v>
      </c>
      <c r="N37" s="139"/>
      <c r="O37" s="138"/>
      <c r="P37" s="139"/>
      <c r="Q37" s="139"/>
      <c r="R37" s="139"/>
      <c r="S37" s="139"/>
      <c r="T37" s="139"/>
      <c r="U37" s="139"/>
      <c r="V37" s="139"/>
      <c r="W37" s="139"/>
      <c r="X37" s="139"/>
      <c r="Y37" s="139"/>
    </row>
    <row r="38" ht="36" spans="1:25">
      <c r="A38" s="86" t="s">
        <v>89</v>
      </c>
      <c r="B38" s="38" t="s">
        <v>90</v>
      </c>
      <c r="C38" s="99" t="s">
        <v>86</v>
      </c>
      <c r="D38" s="40">
        <v>197</v>
      </c>
      <c r="E38" s="74">
        <v>333</v>
      </c>
      <c r="F38" s="74">
        <v>333</v>
      </c>
      <c r="G38" s="75">
        <v>363</v>
      </c>
      <c r="H38" s="96">
        <v>0</v>
      </c>
      <c r="I38" s="96">
        <v>0</v>
      </c>
      <c r="J38" s="96">
        <v>0</v>
      </c>
      <c r="K38">
        <v>0</v>
      </c>
      <c r="L38">
        <v>0</v>
      </c>
      <c r="M38">
        <v>0</v>
      </c>
      <c r="N38" s="139"/>
      <c r="O38" s="138"/>
      <c r="P38" s="139"/>
      <c r="Q38" s="139"/>
      <c r="R38" s="139"/>
      <c r="S38" s="139"/>
      <c r="T38" s="139"/>
      <c r="U38" s="139"/>
      <c r="V38" s="139"/>
      <c r="W38" s="139"/>
      <c r="X38" s="139"/>
      <c r="Y38" s="139"/>
    </row>
    <row r="39" ht="24.75" spans="1:25">
      <c r="A39" s="592" t="s">
        <v>91</v>
      </c>
      <c r="B39" s="101" t="s">
        <v>92</v>
      </c>
      <c r="C39" s="102" t="s">
        <v>86</v>
      </c>
      <c r="D39" s="72">
        <v>127</v>
      </c>
      <c r="E39" s="61"/>
      <c r="F39" s="61"/>
      <c r="G39" s="62"/>
      <c r="N39" s="150"/>
      <c r="O39" s="151"/>
      <c r="P39" s="150"/>
      <c r="Q39" s="150"/>
      <c r="R39" s="150"/>
      <c r="S39" s="150"/>
      <c r="T39" s="150"/>
      <c r="U39" s="150"/>
      <c r="V39" s="150"/>
      <c r="W39" s="150"/>
      <c r="X39" s="150"/>
      <c r="Y39" s="150"/>
    </row>
    <row r="40" ht="24" spans="1:7">
      <c r="A40" s="97" t="s">
        <v>93</v>
      </c>
      <c r="B40" s="80" t="s">
        <v>94</v>
      </c>
      <c r="C40" s="81" t="s">
        <v>86</v>
      </c>
      <c r="D40" s="56"/>
      <c r="E40" s="33" t="e">
        <f>ROUND(#REF!*5.2%+#REF!/1,0)</f>
        <v>#REF!</v>
      </c>
      <c r="F40" s="33" t="e">
        <f>ROUND(#REF!*5.2%+#REF!/1,0)</f>
        <v>#REF!</v>
      </c>
      <c r="G40" s="33" t="e">
        <f>ROUND(#REF!*5.2%+#REF!/1,0)</f>
        <v>#REF!</v>
      </c>
    </row>
    <row r="41" ht="24" spans="1:7">
      <c r="A41" s="86" t="s">
        <v>87</v>
      </c>
      <c r="B41" s="38" t="s">
        <v>96</v>
      </c>
      <c r="C41" s="99" t="s">
        <v>86</v>
      </c>
      <c r="D41" s="40" t="e">
        <f>ROUND(#REF!*5.2%+#REF!/1,0)</f>
        <v>#REF!</v>
      </c>
      <c r="E41" s="74"/>
      <c r="F41" s="74"/>
      <c r="G41" s="75"/>
    </row>
    <row r="42" ht="24" spans="1:7">
      <c r="A42" s="86" t="s">
        <v>662</v>
      </c>
      <c r="B42" s="38" t="s">
        <v>98</v>
      </c>
      <c r="C42" s="99" t="s">
        <v>86</v>
      </c>
      <c r="D42" s="47" t="e">
        <f>ROUND(#REF!*5.2%+#REF!/1,0)</f>
        <v>#REF!</v>
      </c>
      <c r="E42" s="74"/>
      <c r="F42" s="74"/>
      <c r="G42" s="75"/>
    </row>
    <row r="43" ht="24.75" spans="1:7">
      <c r="A43" s="592" t="s">
        <v>99</v>
      </c>
      <c r="B43" s="101" t="s">
        <v>100</v>
      </c>
      <c r="C43" s="102" t="s">
        <v>86</v>
      </c>
      <c r="D43" s="72" t="e">
        <f>ROUND(#REF!*5.2%+#REF!/1,0)</f>
        <v>#REF!</v>
      </c>
      <c r="E43" s="61"/>
      <c r="F43" s="61"/>
      <c r="G43" s="62"/>
    </row>
    <row r="44" ht="24.75" spans="1:7">
      <c r="A44" s="592" t="s">
        <v>101</v>
      </c>
      <c r="B44" s="103" t="s">
        <v>102</v>
      </c>
      <c r="C44" s="102" t="s">
        <v>86</v>
      </c>
      <c r="D44" s="104"/>
      <c r="E44" s="47" t="e">
        <f>ROUND(#REF!*5.2%+#REF!/1,0)</f>
        <v>#REF!</v>
      </c>
      <c r="F44" s="47" t="e">
        <f>ROUND(#REF!*5.2%+#REF!/1,0)</f>
        <v>#REF!</v>
      </c>
      <c r="G44" s="47" t="e">
        <f>ROUND(#REF!*5.2%+#REF!/1,0)</f>
        <v>#REF!</v>
      </c>
    </row>
    <row r="45" ht="15.75" spans="1:25">
      <c r="A45" s="105" t="s">
        <v>103</v>
      </c>
      <c r="B45" s="106" t="s">
        <v>104</v>
      </c>
      <c r="C45" s="107"/>
      <c r="D45" s="107"/>
      <c r="E45" s="107"/>
      <c r="F45" s="107"/>
      <c r="G45" s="108"/>
      <c r="N45" s="143"/>
      <c r="O45" s="144"/>
      <c r="P45" s="144"/>
      <c r="Q45" s="178"/>
      <c r="R45" s="153">
        <v>0.2</v>
      </c>
      <c r="S45" s="154"/>
      <c r="T45" s="154"/>
      <c r="U45" s="161"/>
      <c r="V45" s="153">
        <v>0.3</v>
      </c>
      <c r="W45" s="154"/>
      <c r="X45" s="154"/>
      <c r="Y45" s="161"/>
    </row>
    <row r="46" spans="1:25">
      <c r="A46" s="30" t="s">
        <v>105</v>
      </c>
      <c r="B46" s="31" t="s">
        <v>106</v>
      </c>
      <c r="C46" s="32" t="s">
        <v>17</v>
      </c>
      <c r="D46" s="56"/>
      <c r="E46" s="33">
        <v>72</v>
      </c>
      <c r="F46" s="33">
        <v>72</v>
      </c>
      <c r="G46" s="95">
        <v>80</v>
      </c>
      <c r="I46" t="s">
        <v>657</v>
      </c>
      <c r="N46" s="148"/>
      <c r="O46" s="149"/>
      <c r="P46" s="148"/>
      <c r="Q46" s="148"/>
      <c r="R46" s="189"/>
      <c r="S46" s="156">
        <v>15.2</v>
      </c>
      <c r="T46" s="156">
        <v>15.2</v>
      </c>
      <c r="U46" s="156">
        <v>15</v>
      </c>
      <c r="V46" s="189"/>
      <c r="W46" s="156">
        <v>22.8</v>
      </c>
      <c r="X46" s="156">
        <v>22.8</v>
      </c>
      <c r="Y46" s="190">
        <v>25.2</v>
      </c>
    </row>
    <row r="47" ht="24" spans="1:25">
      <c r="A47" s="37" t="s">
        <v>107</v>
      </c>
      <c r="B47" s="38" t="s">
        <v>108</v>
      </c>
      <c r="C47" s="39" t="s">
        <v>17</v>
      </c>
      <c r="D47" s="40">
        <v>70</v>
      </c>
      <c r="E47" s="74">
        <v>142</v>
      </c>
      <c r="F47" s="74">
        <v>142</v>
      </c>
      <c r="G47" s="75">
        <v>150</v>
      </c>
      <c r="H47" s="109"/>
      <c r="I47" s="109"/>
      <c r="J47" s="109"/>
      <c r="K47" s="96"/>
      <c r="L47" s="96"/>
      <c r="M47" s="96"/>
      <c r="N47" s="145"/>
      <c r="O47" s="152"/>
      <c r="P47" s="145"/>
      <c r="Q47" s="145"/>
      <c r="R47" s="169">
        <v>14.8</v>
      </c>
      <c r="S47" s="183"/>
      <c r="T47" s="183"/>
      <c r="U47" s="191"/>
      <c r="V47" s="169">
        <v>22.2</v>
      </c>
      <c r="W47" s="183"/>
      <c r="X47" s="183"/>
      <c r="Y47" s="191"/>
    </row>
    <row r="48" ht="24.75" spans="1:25">
      <c r="A48" s="37" t="s">
        <v>109</v>
      </c>
      <c r="B48" s="38" t="s">
        <v>110</v>
      </c>
      <c r="C48" s="39" t="s">
        <v>17</v>
      </c>
      <c r="D48" s="40">
        <v>131</v>
      </c>
      <c r="E48" s="74">
        <v>203</v>
      </c>
      <c r="F48" s="74">
        <v>203</v>
      </c>
      <c r="G48" s="75">
        <v>211</v>
      </c>
      <c r="H48" s="109"/>
      <c r="I48" s="109"/>
      <c r="J48" s="109"/>
      <c r="K48" s="96"/>
      <c r="L48" s="96"/>
      <c r="M48" s="96"/>
      <c r="N48" s="145"/>
      <c r="O48" s="152"/>
      <c r="P48" s="145"/>
      <c r="Q48" s="145"/>
      <c r="R48" s="169">
        <v>30</v>
      </c>
      <c r="S48" s="194"/>
      <c r="T48" s="194"/>
      <c r="U48" s="195"/>
      <c r="V48" s="169">
        <v>41.4</v>
      </c>
      <c r="W48" s="194"/>
      <c r="X48" s="194"/>
      <c r="Y48" s="195"/>
    </row>
    <row r="49" ht="24.75" spans="1:25">
      <c r="A49" s="44" t="s">
        <v>111</v>
      </c>
      <c r="B49" s="45" t="s">
        <v>112</v>
      </c>
      <c r="C49" s="46" t="s">
        <v>17</v>
      </c>
      <c r="D49" s="72">
        <v>69</v>
      </c>
      <c r="E49" s="74">
        <v>141</v>
      </c>
      <c r="F49" s="74">
        <v>141</v>
      </c>
      <c r="G49" s="75">
        <v>149</v>
      </c>
      <c r="N49" s="139"/>
      <c r="O49" s="138"/>
      <c r="P49" s="139"/>
      <c r="Q49" s="139"/>
      <c r="R49" s="169">
        <v>14.6</v>
      </c>
      <c r="S49" s="183"/>
      <c r="T49" s="183"/>
      <c r="U49" s="191"/>
      <c r="V49" s="169">
        <v>21.9</v>
      </c>
      <c r="W49" s="139"/>
      <c r="X49" s="139"/>
      <c r="Y49" s="139"/>
    </row>
    <row r="50" spans="1:25">
      <c r="A50" s="79" t="s">
        <v>113</v>
      </c>
      <c r="B50" s="80" t="s">
        <v>114</v>
      </c>
      <c r="C50" s="81" t="s">
        <v>17</v>
      </c>
      <c r="D50" s="56"/>
      <c r="E50" s="33">
        <v>197</v>
      </c>
      <c r="F50" s="33">
        <v>197</v>
      </c>
      <c r="G50" s="95">
        <v>225</v>
      </c>
      <c r="N50" s="139"/>
      <c r="O50" s="138"/>
      <c r="P50" s="139"/>
      <c r="Q50" s="139"/>
      <c r="R50" s="169"/>
      <c r="S50" s="156">
        <v>40</v>
      </c>
      <c r="T50" s="156">
        <v>40</v>
      </c>
      <c r="U50" s="156">
        <v>45</v>
      </c>
      <c r="V50" s="148"/>
      <c r="W50" s="196">
        <v>62.1</v>
      </c>
      <c r="X50" s="196">
        <v>62.1</v>
      </c>
      <c r="Y50" s="196">
        <v>62.1</v>
      </c>
    </row>
    <row r="51" ht="24" spans="1:25">
      <c r="A51" s="37" t="s">
        <v>115</v>
      </c>
      <c r="B51" s="38" t="s">
        <v>116</v>
      </c>
      <c r="C51" s="39" t="s">
        <v>17</v>
      </c>
      <c r="D51" s="40">
        <v>189</v>
      </c>
      <c r="E51" s="74">
        <v>386</v>
      </c>
      <c r="F51" s="74">
        <v>386</v>
      </c>
      <c r="G51" s="75">
        <v>414</v>
      </c>
      <c r="N51" s="139"/>
      <c r="O51" s="138"/>
      <c r="P51" s="139"/>
      <c r="Q51" s="139"/>
      <c r="R51" s="169">
        <v>39.8</v>
      </c>
      <c r="S51" s="139"/>
      <c r="T51" s="139"/>
      <c r="U51" s="139"/>
      <c r="V51" s="197">
        <v>59.7</v>
      </c>
      <c r="W51" s="197"/>
      <c r="X51" s="139"/>
      <c r="Y51" s="139"/>
    </row>
    <row r="52" ht="24" spans="1:25">
      <c r="A52" s="37" t="s">
        <v>117</v>
      </c>
      <c r="B52" s="38" t="s">
        <v>118</v>
      </c>
      <c r="C52" s="39" t="s">
        <v>17</v>
      </c>
      <c r="D52" s="40">
        <v>368</v>
      </c>
      <c r="E52" s="74">
        <v>565</v>
      </c>
      <c r="F52" s="74">
        <v>565</v>
      </c>
      <c r="G52" s="75">
        <v>593</v>
      </c>
      <c r="N52" s="139"/>
      <c r="O52" s="138"/>
      <c r="P52" s="139"/>
      <c r="Q52" s="139"/>
      <c r="R52" s="169">
        <v>75</v>
      </c>
      <c r="S52" s="139"/>
      <c r="T52" s="139"/>
      <c r="U52" s="139"/>
      <c r="V52" s="196">
        <v>116.1</v>
      </c>
      <c r="W52" s="196"/>
      <c r="X52" s="139"/>
      <c r="Y52" s="139"/>
    </row>
    <row r="53" ht="24.75" spans="1:25">
      <c r="A53" s="44" t="s">
        <v>119</v>
      </c>
      <c r="B53" s="45" t="s">
        <v>120</v>
      </c>
      <c r="C53" s="46" t="s">
        <v>17</v>
      </c>
      <c r="D53" s="72">
        <v>184</v>
      </c>
      <c r="E53" s="74">
        <v>381</v>
      </c>
      <c r="F53" s="74">
        <v>381</v>
      </c>
      <c r="G53" s="75">
        <v>409</v>
      </c>
      <c r="N53" s="150"/>
      <c r="O53" s="151"/>
      <c r="P53" s="150"/>
      <c r="Q53" s="150"/>
      <c r="R53" s="169">
        <v>40</v>
      </c>
      <c r="S53" s="150"/>
      <c r="T53" s="150"/>
      <c r="U53" s="150"/>
      <c r="V53" s="196">
        <v>58.2</v>
      </c>
      <c r="W53" s="196"/>
      <c r="X53" s="150"/>
      <c r="Y53" s="150"/>
    </row>
    <row r="54" spans="1:25">
      <c r="A54" s="83" t="s">
        <v>121</v>
      </c>
      <c r="B54" s="84" t="s">
        <v>122</v>
      </c>
      <c r="C54" s="85" t="s">
        <v>17</v>
      </c>
      <c r="D54" s="56"/>
      <c r="E54" s="33" t="e">
        <f>ROUND(#REF!*5.2%+#REF!/1,0)</f>
        <v>#REF!</v>
      </c>
      <c r="F54" s="33" t="e">
        <f>ROUND(#REF!*5.2%+#REF!/1,0)</f>
        <v>#REF!</v>
      </c>
      <c r="G54" s="33" t="e">
        <f>ROUND(#REF!*5.2%+#REF!/1,0)</f>
        <v>#REF!</v>
      </c>
      <c r="N54" s="126" t="s">
        <v>663</v>
      </c>
      <c r="O54" s="127"/>
      <c r="P54" s="127"/>
      <c r="Q54" s="162"/>
      <c r="R54" s="189"/>
      <c r="S54" s="156">
        <v>95</v>
      </c>
      <c r="T54" s="156">
        <v>95</v>
      </c>
      <c r="U54" s="190" t="e">
        <f>G54*R45</f>
        <v>#REF!</v>
      </c>
      <c r="V54" s="189"/>
      <c r="W54" s="156" t="e">
        <f>E54*V45</f>
        <v>#REF!</v>
      </c>
      <c r="X54" s="156" t="e">
        <f>F54*V45</f>
        <v>#REF!</v>
      </c>
      <c r="Y54" s="190" t="e">
        <f>G54*V45</f>
        <v>#REF!</v>
      </c>
    </row>
    <row r="55" ht="24" spans="1:25">
      <c r="A55" s="86" t="s">
        <v>123</v>
      </c>
      <c r="B55" s="87" t="s">
        <v>124</v>
      </c>
      <c r="C55" s="88" t="s">
        <v>17</v>
      </c>
      <c r="D55" s="40" t="e">
        <f>ROUND(#REF!*5.2%+#REF!/1,0)</f>
        <v>#REF!</v>
      </c>
      <c r="E55" s="74"/>
      <c r="F55" s="74"/>
      <c r="G55" s="75"/>
      <c r="N55" s="128"/>
      <c r="O55" s="129"/>
      <c r="P55" s="129"/>
      <c r="Q55" s="166"/>
      <c r="R55" s="169">
        <v>60</v>
      </c>
      <c r="S55" s="183"/>
      <c r="T55" s="183"/>
      <c r="U55" s="191"/>
      <c r="V55" s="169" t="e">
        <f>D55*V45</f>
        <v>#REF!</v>
      </c>
      <c r="W55" s="183"/>
      <c r="X55" s="183"/>
      <c r="Y55" s="191"/>
    </row>
    <row r="56" ht="24.75" spans="1:25">
      <c r="A56" s="89" t="s">
        <v>125</v>
      </c>
      <c r="B56" s="90" t="s">
        <v>126</v>
      </c>
      <c r="C56" s="91" t="s">
        <v>17</v>
      </c>
      <c r="D56" s="47" t="e">
        <f>ROUND(#REF!*5.2%+#REF!/1,0)</f>
        <v>#REF!</v>
      </c>
      <c r="E56" s="74"/>
      <c r="F56" s="74"/>
      <c r="G56" s="75"/>
      <c r="N56" s="128"/>
      <c r="O56" s="129"/>
      <c r="P56" s="129"/>
      <c r="Q56" s="166"/>
      <c r="R56" s="198">
        <v>190</v>
      </c>
      <c r="S56" s="194"/>
      <c r="T56" s="194"/>
      <c r="U56" s="195"/>
      <c r="V56" s="171" t="e">
        <f>D56*V45</f>
        <v>#REF!</v>
      </c>
      <c r="W56" s="194"/>
      <c r="X56" s="194"/>
      <c r="Y56" s="195"/>
    </row>
    <row r="57" spans="1:25">
      <c r="A57" s="83" t="s">
        <v>127</v>
      </c>
      <c r="B57" s="84" t="s">
        <v>128</v>
      </c>
      <c r="C57" s="85" t="s">
        <v>17</v>
      </c>
      <c r="D57" s="56"/>
      <c r="E57" s="33" t="e">
        <f>ROUND(#REF!*5.2%+#REF!/1,0)</f>
        <v>#REF!</v>
      </c>
      <c r="F57" s="33" t="e">
        <f>ROUND(#REF!*5.2%+#REF!/1,0)</f>
        <v>#REF!</v>
      </c>
      <c r="G57" s="33" t="e">
        <f>ROUND(#REF!*5.2%+#REF!/1,0)</f>
        <v>#REF!</v>
      </c>
      <c r="N57" s="128"/>
      <c r="O57" s="129"/>
      <c r="P57" s="129"/>
      <c r="Q57" s="166"/>
      <c r="R57" s="189"/>
      <c r="S57" s="156">
        <v>190</v>
      </c>
      <c r="T57" s="156">
        <v>190</v>
      </c>
      <c r="U57" s="190">
        <v>220</v>
      </c>
      <c r="V57" s="189"/>
      <c r="W57" s="156" t="e">
        <f>E57*V45</f>
        <v>#REF!</v>
      </c>
      <c r="X57" s="156" t="e">
        <f>F57*V45</f>
        <v>#REF!</v>
      </c>
      <c r="Y57" s="190" t="e">
        <f>G57*V45</f>
        <v>#REF!</v>
      </c>
    </row>
    <row r="58" ht="24" spans="1:25">
      <c r="A58" s="37" t="s">
        <v>129</v>
      </c>
      <c r="B58" s="38" t="s">
        <v>130</v>
      </c>
      <c r="C58" s="88" t="s">
        <v>17</v>
      </c>
      <c r="D58" s="40" t="e">
        <f>ROUND(#REF!*5.2%+#REF!/1,0)</f>
        <v>#REF!</v>
      </c>
      <c r="E58" s="74"/>
      <c r="F58" s="74"/>
      <c r="G58" s="75"/>
      <c r="N58" s="128"/>
      <c r="O58" s="129"/>
      <c r="P58" s="129"/>
      <c r="Q58" s="166"/>
      <c r="R58" s="199">
        <v>125</v>
      </c>
      <c r="S58" s="183"/>
      <c r="T58" s="183"/>
      <c r="U58" s="191"/>
      <c r="V58" s="169" t="e">
        <f>D58*V45</f>
        <v>#REF!</v>
      </c>
      <c r="W58" s="183"/>
      <c r="X58" s="183"/>
      <c r="Y58" s="191"/>
    </row>
    <row r="59" ht="24.75" spans="1:25">
      <c r="A59" s="44" t="s">
        <v>131</v>
      </c>
      <c r="B59" s="45" t="s">
        <v>132</v>
      </c>
      <c r="C59" s="91" t="s">
        <v>17</v>
      </c>
      <c r="D59" s="47" t="e">
        <f>ROUND(#REF!*5.2%+#REF!/1,0)</f>
        <v>#REF!</v>
      </c>
      <c r="E59" s="74"/>
      <c r="F59" s="74"/>
      <c r="G59" s="75"/>
      <c r="N59" s="128"/>
      <c r="O59" s="129"/>
      <c r="P59" s="129"/>
      <c r="Q59" s="166"/>
      <c r="R59" s="171">
        <v>380</v>
      </c>
      <c r="S59" s="194"/>
      <c r="T59" s="194"/>
      <c r="U59" s="195"/>
      <c r="V59" s="171" t="e">
        <f>D59*V45</f>
        <v>#REF!</v>
      </c>
      <c r="W59" s="194"/>
      <c r="X59" s="192"/>
      <c r="Y59" s="195"/>
    </row>
    <row r="60" spans="1:25">
      <c r="A60" s="83" t="s">
        <v>133</v>
      </c>
      <c r="B60" s="84" t="s">
        <v>134</v>
      </c>
      <c r="C60" s="85" t="s">
        <v>17</v>
      </c>
      <c r="D60" s="56"/>
      <c r="E60" s="33" t="e">
        <f>ROUND(#REF!*5.2%+#REF!/1,0)</f>
        <v>#REF!</v>
      </c>
      <c r="F60" s="33" t="e">
        <f>ROUND(#REF!*5.2%+#REF!/1,0)</f>
        <v>#REF!</v>
      </c>
      <c r="G60" s="33" t="e">
        <f>ROUND(#REF!*5.2%+#REF!/1,0)</f>
        <v>#REF!</v>
      </c>
      <c r="N60" s="128"/>
      <c r="O60" s="129"/>
      <c r="P60" s="129"/>
      <c r="Q60" s="166"/>
      <c r="R60" s="189"/>
      <c r="S60" s="156">
        <v>490</v>
      </c>
      <c r="T60" s="156">
        <v>490</v>
      </c>
      <c r="U60" s="190">
        <v>560</v>
      </c>
      <c r="V60" s="189"/>
      <c r="W60" s="156" t="e">
        <f>E60*V45</f>
        <v>#REF!</v>
      </c>
      <c r="X60" s="156" t="e">
        <f>F60*V45</f>
        <v>#REF!</v>
      </c>
      <c r="Y60" s="190" t="e">
        <f>G60*V45</f>
        <v>#REF!</v>
      </c>
    </row>
    <row r="61" ht="24.75" spans="1:25">
      <c r="A61" s="83" t="s">
        <v>135</v>
      </c>
      <c r="B61" s="45" t="s">
        <v>136</v>
      </c>
      <c r="C61" s="88" t="s">
        <v>17</v>
      </c>
      <c r="D61" s="40" t="e">
        <f>ROUND(#REF!*5.2%+#REF!/1,0)</f>
        <v>#REF!</v>
      </c>
      <c r="E61" s="74"/>
      <c r="F61" s="74"/>
      <c r="G61" s="75"/>
      <c r="N61" s="128"/>
      <c r="O61" s="129"/>
      <c r="P61" s="129"/>
      <c r="Q61" s="166"/>
      <c r="R61" s="169">
        <v>455</v>
      </c>
      <c r="S61" s="183"/>
      <c r="T61" s="200"/>
      <c r="U61" s="191"/>
      <c r="V61" s="169" t="e">
        <f>D61*V45</f>
        <v>#REF!</v>
      </c>
      <c r="W61" s="183"/>
      <c r="X61" s="200"/>
      <c r="Y61" s="191"/>
    </row>
    <row r="62" ht="24.75" spans="1:25">
      <c r="A62" s="83" t="s">
        <v>137</v>
      </c>
      <c r="B62" s="45" t="s">
        <v>138</v>
      </c>
      <c r="C62" s="88" t="s">
        <v>17</v>
      </c>
      <c r="D62" s="47" t="e">
        <f>ROUND(#REF!*5.2%+#REF!/1,0)</f>
        <v>#REF!</v>
      </c>
      <c r="E62" s="74"/>
      <c r="F62" s="74"/>
      <c r="G62" s="75"/>
      <c r="N62" s="130"/>
      <c r="O62" s="131"/>
      <c r="P62" s="131"/>
      <c r="Q62" s="170"/>
      <c r="R62" s="171">
        <v>945</v>
      </c>
      <c r="S62" s="194"/>
      <c r="T62" s="192"/>
      <c r="U62" s="195"/>
      <c r="V62" s="171" t="e">
        <f>D62*V45</f>
        <v>#REF!</v>
      </c>
      <c r="W62" s="194"/>
      <c r="X62" s="192"/>
      <c r="Y62" s="195"/>
    </row>
    <row r="63" ht="15.75" spans="1:25">
      <c r="A63" s="51" t="s">
        <v>139</v>
      </c>
      <c r="B63" s="25" t="s">
        <v>140</v>
      </c>
      <c r="C63" s="26"/>
      <c r="D63" s="26"/>
      <c r="E63" s="26"/>
      <c r="F63" s="26"/>
      <c r="G63" s="94"/>
      <c r="I63" s="109">
        <v>0.07</v>
      </c>
      <c r="N63" s="153">
        <v>0.07</v>
      </c>
      <c r="O63" s="154"/>
      <c r="P63" s="154"/>
      <c r="Q63" s="161"/>
      <c r="R63" s="153">
        <v>0.07</v>
      </c>
      <c r="S63" s="154"/>
      <c r="T63" s="154"/>
      <c r="U63" s="161"/>
      <c r="V63" s="179">
        <v>0.3</v>
      </c>
      <c r="W63" s="180"/>
      <c r="X63" s="180"/>
      <c r="Y63" s="181"/>
    </row>
    <row r="64" spans="1:25">
      <c r="A64" s="30" t="s">
        <v>141</v>
      </c>
      <c r="B64" s="31" t="s">
        <v>142</v>
      </c>
      <c r="C64" s="110" t="s">
        <v>53</v>
      </c>
      <c r="D64" s="56"/>
      <c r="E64" s="33" t="e">
        <f>ROUND(#REF!*5.2%+#REF!/1,0)</f>
        <v>#REF!</v>
      </c>
      <c r="F64" s="33" t="e">
        <f>ROUND(#REF!*5.2%+#REF!/1,0)</f>
        <v>#REF!</v>
      </c>
      <c r="G64" s="33" t="e">
        <f>ROUND(#REF!*5.2%+#REF!/1,0)</f>
        <v>#REF!</v>
      </c>
      <c r="N64" s="134"/>
      <c r="O64" s="155">
        <v>55</v>
      </c>
      <c r="P64" s="156">
        <v>70</v>
      </c>
      <c r="Q64" s="190">
        <v>130</v>
      </c>
      <c r="R64" s="189"/>
      <c r="S64" s="156">
        <v>55</v>
      </c>
      <c r="T64" s="156">
        <v>70</v>
      </c>
      <c r="U64" s="182">
        <v>130</v>
      </c>
      <c r="V64" s="134">
        <f ca="1">V64:Y90</f>
        <v>0</v>
      </c>
      <c r="W64" s="156" t="e">
        <f>E64*30%</f>
        <v>#REF!</v>
      </c>
      <c r="X64" s="156" t="e">
        <f>F64*V63</f>
        <v>#REF!</v>
      </c>
      <c r="Y64" s="190" t="e">
        <f>G64*V63</f>
        <v>#REF!</v>
      </c>
    </row>
    <row r="65" ht="24" spans="1:25">
      <c r="A65" s="37" t="s">
        <v>143</v>
      </c>
      <c r="B65" s="38" t="s">
        <v>144</v>
      </c>
      <c r="C65" s="88" t="s">
        <v>53</v>
      </c>
      <c r="D65" s="40" t="e">
        <f>ROUND(#REF!*5.2%+#REF!/1,0)</f>
        <v>#REF!</v>
      </c>
      <c r="E65" s="74"/>
      <c r="F65" s="74"/>
      <c r="G65" s="75"/>
      <c r="H65" s="82">
        <v>0.965635738831615</v>
      </c>
      <c r="I65" s="82">
        <v>0.96265172735761</v>
      </c>
      <c r="J65" s="82">
        <v>0.960338445267054</v>
      </c>
      <c r="K65" s="145">
        <v>843</v>
      </c>
      <c r="L65" s="145">
        <v>1031</v>
      </c>
      <c r="M65" s="146">
        <v>1816</v>
      </c>
      <c r="N65" s="169">
        <v>10</v>
      </c>
      <c r="O65" s="246"/>
      <c r="P65" s="183"/>
      <c r="Q65" s="191"/>
      <c r="R65" s="251">
        <v>10</v>
      </c>
      <c r="S65" s="258"/>
      <c r="T65" s="183"/>
      <c r="U65" s="184"/>
      <c r="V65" s="169" t="e">
        <f>D65*V63</f>
        <v>#REF!</v>
      </c>
      <c r="W65" s="183"/>
      <c r="X65" s="183"/>
      <c r="Y65" s="191"/>
    </row>
    <row r="66" ht="24.75" spans="1:25">
      <c r="A66" s="44" t="s">
        <v>145</v>
      </c>
      <c r="B66" s="45" t="s">
        <v>146</v>
      </c>
      <c r="C66" s="91" t="s">
        <v>53</v>
      </c>
      <c r="D66" s="47" t="e">
        <f>ROUND(#REF!*5.2%+#REF!/1,0)</f>
        <v>#REF!</v>
      </c>
      <c r="E66" s="74"/>
      <c r="F66" s="74"/>
      <c r="G66" s="75"/>
      <c r="H66" s="82">
        <v>0.964467005076142</v>
      </c>
      <c r="I66" s="82">
        <v>0.96196111580727</v>
      </c>
      <c r="J66" s="82">
        <v>0.960059910134798</v>
      </c>
      <c r="K66" s="145">
        <v>950</v>
      </c>
      <c r="L66" s="145">
        <v>1138</v>
      </c>
      <c r="M66" s="146">
        <v>1923</v>
      </c>
      <c r="N66" s="185">
        <v>20</v>
      </c>
      <c r="O66" s="247"/>
      <c r="P66" s="186"/>
      <c r="Q66" s="203"/>
      <c r="R66" s="259">
        <v>20</v>
      </c>
      <c r="S66" s="260"/>
      <c r="T66" s="186"/>
      <c r="U66" s="187"/>
      <c r="V66" s="171" t="e">
        <f>D66*V63</f>
        <v>#REF!</v>
      </c>
      <c r="W66" s="194"/>
      <c r="X66" s="194"/>
      <c r="Y66" s="195"/>
    </row>
    <row r="67" ht="24" spans="1:25">
      <c r="A67" s="79" t="s">
        <v>147</v>
      </c>
      <c r="B67" s="80" t="s">
        <v>148</v>
      </c>
      <c r="C67" s="85" t="s">
        <v>664</v>
      </c>
      <c r="D67" s="56"/>
      <c r="E67" s="33" t="e">
        <f>ROUND(#REF!*5.2%+#REF!/1,0)</f>
        <v>#REF!</v>
      </c>
      <c r="F67" s="33" t="e">
        <f>ROUND(#REF!*5.2%+#REF!/1,0)</f>
        <v>#REF!</v>
      </c>
      <c r="G67" s="33" t="e">
        <f>ROUND(#REF!*5.2%+#REF!/1,0)</f>
        <v>#REF!</v>
      </c>
      <c r="N67" s="189"/>
      <c r="O67" s="156">
        <v>40</v>
      </c>
      <c r="P67" s="156">
        <v>50</v>
      </c>
      <c r="Q67" s="190">
        <v>75</v>
      </c>
      <c r="R67" s="261"/>
      <c r="S67" s="156">
        <v>40</v>
      </c>
      <c r="T67" s="156">
        <v>50</v>
      </c>
      <c r="U67" s="190">
        <v>75</v>
      </c>
      <c r="V67" s="261"/>
      <c r="W67" s="262" t="e">
        <f>E67*V63</f>
        <v>#REF!</v>
      </c>
      <c r="X67" s="263" t="e">
        <f>F67*V63</f>
        <v>#REF!</v>
      </c>
      <c r="Y67" s="266" t="e">
        <f>G67*V63</f>
        <v>#REF!</v>
      </c>
    </row>
    <row r="68" ht="24" spans="1:25">
      <c r="A68" s="37" t="s">
        <v>150</v>
      </c>
      <c r="B68" s="38" t="s">
        <v>151</v>
      </c>
      <c r="C68" s="88" t="s">
        <v>664</v>
      </c>
      <c r="D68" s="40" t="e">
        <f>ROUND(#REF!*5.2%+#REF!/1,0)</f>
        <v>#REF!</v>
      </c>
      <c r="E68" s="74"/>
      <c r="F68" s="74"/>
      <c r="G68" s="75"/>
      <c r="H68" s="82">
        <v>0.973544973544973</v>
      </c>
      <c r="I68" s="82">
        <v>0.971367215461704</v>
      </c>
      <c r="J68" s="82">
        <v>0.961909598781107</v>
      </c>
      <c r="K68" s="145">
        <v>1104</v>
      </c>
      <c r="L68" s="145">
        <v>1357</v>
      </c>
      <c r="M68" s="146">
        <v>1894</v>
      </c>
      <c r="N68" s="169">
        <v>5</v>
      </c>
      <c r="O68" s="246"/>
      <c r="P68" s="183"/>
      <c r="Q68" s="191"/>
      <c r="R68" s="251">
        <v>5</v>
      </c>
      <c r="S68" s="258"/>
      <c r="T68" s="183"/>
      <c r="U68" s="191"/>
      <c r="V68" s="251" t="e">
        <f>D68*V63</f>
        <v>#REF!</v>
      </c>
      <c r="W68" s="258"/>
      <c r="X68" s="183"/>
      <c r="Y68" s="191"/>
    </row>
    <row r="69" ht="24.75" spans="1:25">
      <c r="A69" s="44" t="s">
        <v>152</v>
      </c>
      <c r="B69" s="45" t="s">
        <v>153</v>
      </c>
      <c r="C69" s="91" t="s">
        <v>664</v>
      </c>
      <c r="D69" s="47" t="e">
        <f>ROUND(#REF!*5.2%+#REF!/1,0)</f>
        <v>#REF!</v>
      </c>
      <c r="E69" s="74"/>
      <c r="F69" s="74"/>
      <c r="G69" s="75"/>
      <c r="H69" s="82">
        <v>0.970978441127695</v>
      </c>
      <c r="I69" s="82">
        <v>0.969366916269571</v>
      </c>
      <c r="J69" s="82">
        <v>0.960803527682509</v>
      </c>
      <c r="K69" s="145">
        <v>1171</v>
      </c>
      <c r="L69" s="145">
        <v>1424</v>
      </c>
      <c r="M69" s="146">
        <v>1961</v>
      </c>
      <c r="N69" s="171" t="e">
        <f>D69*N63/2</f>
        <v>#REF!</v>
      </c>
      <c r="O69" s="247"/>
      <c r="P69" s="186"/>
      <c r="Q69" s="203"/>
      <c r="R69" s="259" t="e">
        <f>D69*R63/2</f>
        <v>#REF!</v>
      </c>
      <c r="S69" s="260"/>
      <c r="T69" s="186"/>
      <c r="U69" s="203"/>
      <c r="V69" s="259" t="e">
        <f>D69*V63</f>
        <v>#REF!</v>
      </c>
      <c r="W69" s="260"/>
      <c r="X69" s="186"/>
      <c r="Y69" s="203"/>
    </row>
    <row r="70" ht="24" spans="1:25">
      <c r="A70" s="204" t="s">
        <v>154</v>
      </c>
      <c r="B70" s="205" t="s">
        <v>155</v>
      </c>
      <c r="C70" s="206" t="s">
        <v>664</v>
      </c>
      <c r="D70" s="56"/>
      <c r="E70" s="33" t="e">
        <f>ROUND(#REF!*5.2%+#REF!/1,0)</f>
        <v>#REF!</v>
      </c>
      <c r="F70" s="33" t="e">
        <f>ROUND(#REF!*5.2%+#REF!/1,0)</f>
        <v>#REF!</v>
      </c>
      <c r="G70" s="33" t="e">
        <f>ROUND(#REF!*5.2%+#REF!/1,0)</f>
        <v>#REF!</v>
      </c>
      <c r="N70" s="248"/>
      <c r="O70" s="197">
        <v>135</v>
      </c>
      <c r="P70" s="197">
        <v>135</v>
      </c>
      <c r="Q70" s="264">
        <v>160</v>
      </c>
      <c r="R70" s="189"/>
      <c r="S70" s="156">
        <v>135</v>
      </c>
      <c r="T70" s="156">
        <v>135</v>
      </c>
      <c r="U70" s="190">
        <v>160</v>
      </c>
      <c r="V70" s="189"/>
      <c r="W70" s="156" t="e">
        <f>E70*V63/2</f>
        <v>#REF!</v>
      </c>
      <c r="X70" s="156" t="e">
        <f>F70*V63/2</f>
        <v>#REF!</v>
      </c>
      <c r="Y70" s="266" t="e">
        <f>G70*V63/2</f>
        <v>#REF!</v>
      </c>
    </row>
    <row r="71" ht="24" spans="1:25">
      <c r="A71" s="37" t="s">
        <v>156</v>
      </c>
      <c r="B71" s="38" t="s">
        <v>157</v>
      </c>
      <c r="C71" s="88" t="s">
        <v>664</v>
      </c>
      <c r="D71" s="40" t="e">
        <f>ROUND(#REF!*5.2%+#REF!/1,0)</f>
        <v>#REF!</v>
      </c>
      <c r="E71" s="74"/>
      <c r="F71" s="74"/>
      <c r="G71" s="75"/>
      <c r="H71" s="82">
        <v>0.992040328999735</v>
      </c>
      <c r="I71" s="82">
        <v>0.98938710533298</v>
      </c>
      <c r="J71" s="82">
        <v>0.983288770053476</v>
      </c>
      <c r="K71" s="145">
        <v>3739</v>
      </c>
      <c r="L71" s="145">
        <v>3729</v>
      </c>
      <c r="M71" s="146">
        <v>4413</v>
      </c>
      <c r="N71" s="197">
        <v>5</v>
      </c>
      <c r="O71" s="246"/>
      <c r="P71" s="183"/>
      <c r="Q71" s="184"/>
      <c r="R71" s="251">
        <v>5</v>
      </c>
      <c r="S71" s="258"/>
      <c r="T71" s="183"/>
      <c r="U71" s="191"/>
      <c r="V71" s="251" t="e">
        <f>D71*V63/2</f>
        <v>#REF!</v>
      </c>
      <c r="W71" s="258"/>
      <c r="X71" s="183"/>
      <c r="Y71" s="191"/>
    </row>
    <row r="72" ht="24.75" spans="1:25">
      <c r="A72" s="44" t="s">
        <v>158</v>
      </c>
      <c r="B72" s="45" t="s">
        <v>159</v>
      </c>
      <c r="C72" s="91" t="s">
        <v>664</v>
      </c>
      <c r="D72" s="47" t="e">
        <f>ROUND(#REF!*5.2%+#REF!/1,0)</f>
        <v>#REF!</v>
      </c>
      <c r="E72" s="74"/>
      <c r="F72" s="74"/>
      <c r="G72" s="75"/>
      <c r="H72" s="82">
        <v>0.990904365904366</v>
      </c>
      <c r="I72" s="82">
        <v>0.988305613305613</v>
      </c>
      <c r="J72" s="82">
        <v>0.982483030435735</v>
      </c>
      <c r="K72" s="145">
        <v>3813</v>
      </c>
      <c r="L72" s="145">
        <v>3803</v>
      </c>
      <c r="M72" s="146">
        <v>4487</v>
      </c>
      <c r="N72" s="249">
        <v>5</v>
      </c>
      <c r="O72" s="247"/>
      <c r="P72" s="186"/>
      <c r="Q72" s="187"/>
      <c r="R72" s="259">
        <v>5</v>
      </c>
      <c r="S72" s="260"/>
      <c r="T72" s="186"/>
      <c r="U72" s="203"/>
      <c r="V72" s="259" t="e">
        <f>D72*V63/2</f>
        <v>#REF!</v>
      </c>
      <c r="W72" s="260"/>
      <c r="X72" s="186"/>
      <c r="Y72" s="203"/>
    </row>
    <row r="73" s="1" customFormat="1" spans="1:25">
      <c r="A73" s="204" t="s">
        <v>160</v>
      </c>
      <c r="B73" s="205" t="s">
        <v>161</v>
      </c>
      <c r="C73" s="206" t="s">
        <v>53</v>
      </c>
      <c r="D73" s="33"/>
      <c r="E73" s="33" t="e">
        <f>ROUND(#REF!*5.2%+#REF!/1,0)</f>
        <v>#REF!</v>
      </c>
      <c r="F73" s="33" t="e">
        <f>ROUND(#REF!*5.2%+#REF!/1,0)</f>
        <v>#REF!</v>
      </c>
      <c r="G73" s="33" t="e">
        <f>ROUND(#REF!*5.2%+#REF!/1,0)</f>
        <v>#REF!</v>
      </c>
      <c r="N73" s="189"/>
      <c r="O73" s="156">
        <v>30</v>
      </c>
      <c r="P73" s="156">
        <v>30</v>
      </c>
      <c r="Q73" s="190">
        <v>30</v>
      </c>
      <c r="R73" s="265"/>
      <c r="S73" s="156">
        <v>30</v>
      </c>
      <c r="T73" s="263">
        <v>30</v>
      </c>
      <c r="U73" s="266">
        <v>30</v>
      </c>
      <c r="V73" s="189"/>
      <c r="W73" s="156" t="e">
        <f>E73*V63</f>
        <v>#REF!</v>
      </c>
      <c r="X73" s="263" t="e">
        <f>F73*V63</f>
        <v>#REF!</v>
      </c>
      <c r="Y73" s="266" t="e">
        <f>G73*V63</f>
        <v>#REF!</v>
      </c>
    </row>
    <row r="74" ht="24" spans="1:25">
      <c r="A74" s="37" t="s">
        <v>162</v>
      </c>
      <c r="B74" s="38" t="s">
        <v>163</v>
      </c>
      <c r="C74" s="88" t="s">
        <v>53</v>
      </c>
      <c r="D74" s="40" t="e">
        <f>ROUND(#REF!*5.2%+#REF!/1,0)</f>
        <v>#REF!</v>
      </c>
      <c r="E74" s="74"/>
      <c r="F74" s="74"/>
      <c r="G74" s="75"/>
      <c r="H74" s="82">
        <v>0.936575052854123</v>
      </c>
      <c r="I74" s="82">
        <v>0.915433403805497</v>
      </c>
      <c r="J74" s="82">
        <v>0.841437632135307</v>
      </c>
      <c r="K74" s="145">
        <v>443</v>
      </c>
      <c r="L74" s="145">
        <v>433</v>
      </c>
      <c r="M74" s="146">
        <v>398</v>
      </c>
      <c r="N74" s="169">
        <v>5</v>
      </c>
      <c r="O74" s="246"/>
      <c r="P74" s="183"/>
      <c r="Q74" s="191"/>
      <c r="R74" s="267">
        <v>5</v>
      </c>
      <c r="S74" s="183"/>
      <c r="T74" s="246"/>
      <c r="U74" s="191"/>
      <c r="V74" s="169" t="e">
        <f>D74*V63</f>
        <v>#REF!</v>
      </c>
      <c r="W74" s="183"/>
      <c r="X74" s="246"/>
      <c r="Y74" s="191"/>
    </row>
    <row r="75" ht="24" spans="1:25">
      <c r="A75" s="37" t="s">
        <v>164</v>
      </c>
      <c r="B75" s="38" t="s">
        <v>165</v>
      </c>
      <c r="C75" s="88" t="s">
        <v>53</v>
      </c>
      <c r="D75" s="40" t="e">
        <f>ROUND(#REF!*5.2%+#REF!/1,0)</f>
        <v>#REF!</v>
      </c>
      <c r="E75" s="74"/>
      <c r="F75" s="74"/>
      <c r="G75" s="75"/>
      <c r="H75" s="82">
        <v>0.935064935064935</v>
      </c>
      <c r="I75" s="82">
        <v>0.916512059369202</v>
      </c>
      <c r="J75" s="82">
        <v>0.851576994434137</v>
      </c>
      <c r="K75" s="145">
        <v>504</v>
      </c>
      <c r="L75" s="145">
        <v>494</v>
      </c>
      <c r="M75" s="146">
        <v>459</v>
      </c>
      <c r="N75" s="169">
        <v>10</v>
      </c>
      <c r="O75" s="246"/>
      <c r="P75" s="183"/>
      <c r="Q75" s="191"/>
      <c r="R75" s="267">
        <v>10</v>
      </c>
      <c r="S75" s="183"/>
      <c r="T75" s="246"/>
      <c r="U75" s="191"/>
      <c r="V75" s="169" t="e">
        <f>D75*V63</f>
        <v>#REF!</v>
      </c>
      <c r="W75" s="183"/>
      <c r="X75" s="246"/>
      <c r="Y75" s="191"/>
    </row>
    <row r="76" ht="24.75" spans="1:25">
      <c r="A76" s="44" t="s">
        <v>166</v>
      </c>
      <c r="B76" s="45" t="s">
        <v>167</v>
      </c>
      <c r="C76" s="91" t="s">
        <v>53</v>
      </c>
      <c r="D76" s="47" t="e">
        <f>ROUND(#REF!*5.2%+#REF!/1,0)</f>
        <v>#REF!</v>
      </c>
      <c r="E76" s="74"/>
      <c r="F76" s="74"/>
      <c r="G76" s="75"/>
      <c r="H76" s="82">
        <v>0.933774834437086</v>
      </c>
      <c r="I76" s="82">
        <v>0.911699779249448</v>
      </c>
      <c r="J76" s="82">
        <v>0.834437086092715</v>
      </c>
      <c r="K76" s="145">
        <v>423</v>
      </c>
      <c r="L76" s="145">
        <v>413</v>
      </c>
      <c r="M76" s="146">
        <v>378</v>
      </c>
      <c r="N76" s="185">
        <v>5</v>
      </c>
      <c r="O76" s="247"/>
      <c r="P76" s="186"/>
      <c r="Q76" s="203"/>
      <c r="R76" s="268">
        <v>5</v>
      </c>
      <c r="S76" s="194"/>
      <c r="T76" s="269"/>
      <c r="U76" s="195"/>
      <c r="V76" s="185" t="e">
        <f>D76*V63</f>
        <v>#REF!</v>
      </c>
      <c r="W76" s="186"/>
      <c r="X76" s="247"/>
      <c r="Y76" s="203"/>
    </row>
    <row r="77" spans="1:25">
      <c r="A77" s="204" t="s">
        <v>168</v>
      </c>
      <c r="B77" s="205" t="s">
        <v>169</v>
      </c>
      <c r="C77" s="206" t="s">
        <v>53</v>
      </c>
      <c r="D77" s="207"/>
      <c r="E77" s="33" t="e">
        <f>ROUND(#REF!*5.2%+#REF!/1,0)</f>
        <v>#REF!</v>
      </c>
      <c r="F77" s="33" t="e">
        <f>ROUND(#REF!*5.2%+#REF!/1,0)</f>
        <v>#REF!</v>
      </c>
      <c r="G77" s="33" t="e">
        <f>ROUND(#REF!*5.2%+#REF!/1,0)</f>
        <v>#REF!</v>
      </c>
      <c r="N77" s="134"/>
      <c r="O77" s="156">
        <v>45</v>
      </c>
      <c r="P77" s="156">
        <v>55</v>
      </c>
      <c r="Q77" s="190">
        <v>80</v>
      </c>
      <c r="R77" s="265"/>
      <c r="S77" s="156">
        <v>45</v>
      </c>
      <c r="T77" s="263">
        <v>55</v>
      </c>
      <c r="U77" s="263">
        <v>80</v>
      </c>
      <c r="V77" s="189"/>
      <c r="W77" s="156" t="e">
        <f>E77*V63</f>
        <v>#REF!</v>
      </c>
      <c r="X77" s="156" t="e">
        <f>F77*V63</f>
        <v>#REF!</v>
      </c>
      <c r="Y77" s="190" t="e">
        <f>G77*V63</f>
        <v>#REF!</v>
      </c>
    </row>
    <row r="78" ht="24" spans="1:25">
      <c r="A78" s="37" t="s">
        <v>170</v>
      </c>
      <c r="B78" s="38" t="s">
        <v>171</v>
      </c>
      <c r="C78" s="88" t="s">
        <v>53</v>
      </c>
      <c r="D78" s="40" t="e">
        <f>ROUND(#REF!*5.2%+#REF!/1,0)</f>
        <v>#REF!</v>
      </c>
      <c r="E78" s="74"/>
      <c r="F78" s="74"/>
      <c r="G78" s="75"/>
      <c r="H78" s="82">
        <v>0.960106382978723</v>
      </c>
      <c r="I78" s="82">
        <v>0.956043956043956</v>
      </c>
      <c r="J78" s="82">
        <v>0.940570522979398</v>
      </c>
      <c r="K78" s="145">
        <v>722</v>
      </c>
      <c r="L78" s="145">
        <v>870</v>
      </c>
      <c r="M78" s="146">
        <v>1187</v>
      </c>
      <c r="N78" s="169">
        <v>10</v>
      </c>
      <c r="O78" s="246"/>
      <c r="P78" s="183"/>
      <c r="Q78" s="191"/>
      <c r="R78" s="267">
        <v>10</v>
      </c>
      <c r="S78" s="183"/>
      <c r="T78" s="246"/>
      <c r="U78" s="184"/>
      <c r="V78" s="169" t="e">
        <f>D78*V63</f>
        <v>#REF!</v>
      </c>
      <c r="W78" s="183"/>
      <c r="X78" s="246"/>
      <c r="Y78" s="191"/>
    </row>
    <row r="79" ht="24" spans="1:25">
      <c r="A79" s="37" t="s">
        <v>172</v>
      </c>
      <c r="B79" s="38" t="s">
        <v>173</v>
      </c>
      <c r="C79" s="88" t="s">
        <v>53</v>
      </c>
      <c r="D79" s="40" t="e">
        <f>ROUND(#REF!*5.2%+#REF!/1,0)</f>
        <v>#REF!</v>
      </c>
      <c r="E79" s="74"/>
      <c r="F79" s="74"/>
      <c r="G79" s="75"/>
      <c r="H79" s="82">
        <v>0.959490740740741</v>
      </c>
      <c r="I79" s="82">
        <v>0.955968688845401</v>
      </c>
      <c r="J79" s="82">
        <v>0.941775836972344</v>
      </c>
      <c r="K79" s="145">
        <v>829</v>
      </c>
      <c r="L79" s="145">
        <v>977</v>
      </c>
      <c r="M79" s="146">
        <v>1294</v>
      </c>
      <c r="N79" s="169">
        <v>20</v>
      </c>
      <c r="O79" s="246"/>
      <c r="P79" s="183"/>
      <c r="Q79" s="191"/>
      <c r="R79" s="267">
        <v>20</v>
      </c>
      <c r="S79" s="183"/>
      <c r="T79" s="246"/>
      <c r="U79" s="184"/>
      <c r="V79" s="169" t="e">
        <f>D79*V63</f>
        <v>#REF!</v>
      </c>
      <c r="W79" s="183"/>
      <c r="X79" s="246"/>
      <c r="Y79" s="191"/>
    </row>
    <row r="80" ht="15.75" spans="1:25">
      <c r="A80" s="44" t="s">
        <v>174</v>
      </c>
      <c r="B80" s="45" t="s">
        <v>175</v>
      </c>
      <c r="C80" s="91" t="s">
        <v>53</v>
      </c>
      <c r="D80" s="72" t="e">
        <f>ROUND(#REF!*5.2%+#REF!/1,0)</f>
        <v>#REF!</v>
      </c>
      <c r="E80" s="74"/>
      <c r="F80" s="74"/>
      <c r="G80" s="75"/>
      <c r="H80" s="82">
        <v>0.956458635703919</v>
      </c>
      <c r="I80" s="82">
        <v>0.952774498229044</v>
      </c>
      <c r="J80" s="82">
        <v>0.93744787322769</v>
      </c>
      <c r="K80" s="145">
        <v>659</v>
      </c>
      <c r="L80" s="145">
        <v>807</v>
      </c>
      <c r="M80" s="146">
        <v>1124</v>
      </c>
      <c r="N80" s="185">
        <v>5</v>
      </c>
      <c r="O80" s="247"/>
      <c r="P80" s="186"/>
      <c r="Q80" s="203"/>
      <c r="R80" s="270">
        <v>5</v>
      </c>
      <c r="S80" s="186"/>
      <c r="T80" s="247"/>
      <c r="U80" s="187"/>
      <c r="V80" s="171" t="e">
        <f>D80*V63</f>
        <v>#REF!</v>
      </c>
      <c r="W80" s="194"/>
      <c r="X80" s="269"/>
      <c r="Y80" s="195"/>
    </row>
    <row r="81" ht="24" spans="1:25">
      <c r="A81" s="204" t="s">
        <v>176</v>
      </c>
      <c r="B81" s="205" t="s">
        <v>177</v>
      </c>
      <c r="C81" s="208" t="s">
        <v>53</v>
      </c>
      <c r="D81" s="209"/>
      <c r="E81" s="33" t="e">
        <f>ROUND(#REF!*5.2%+#REF!/1,0)</f>
        <v>#REF!</v>
      </c>
      <c r="F81" s="33" t="e">
        <f>ROUND(#REF!*5.2%+#REF!/1,0)</f>
        <v>#REF!</v>
      </c>
      <c r="G81" s="33" t="e">
        <f>ROUND(#REF!*5.2%+#REF!/1,0)</f>
        <v>#REF!</v>
      </c>
      <c r="N81" s="134"/>
      <c r="O81" s="156" t="e">
        <f>E81*N63</f>
        <v>#REF!</v>
      </c>
      <c r="P81" s="156" t="e">
        <f>F81*N63</f>
        <v>#REF!</v>
      </c>
      <c r="Q81" s="182" t="e">
        <f>G81*N63</f>
        <v>#REF!</v>
      </c>
      <c r="R81" s="189"/>
      <c r="S81" s="156" t="e">
        <f>E81*R63</f>
        <v>#REF!</v>
      </c>
      <c r="T81" s="156" t="e">
        <f>F81*R63</f>
        <v>#REF!</v>
      </c>
      <c r="U81" s="190" t="e">
        <f>G81*R63</f>
        <v>#REF!</v>
      </c>
      <c r="V81" s="189"/>
      <c r="W81" s="156" t="e">
        <f>E81*V63</f>
        <v>#REF!</v>
      </c>
      <c r="X81" s="263" t="e">
        <f>F81*V63</f>
        <v>#REF!</v>
      </c>
      <c r="Y81" s="266" t="e">
        <f>G81*V63</f>
        <v>#REF!</v>
      </c>
    </row>
    <row r="82" ht="24.75" spans="1:25">
      <c r="A82" s="44" t="s">
        <v>178</v>
      </c>
      <c r="B82" s="45" t="s">
        <v>179</v>
      </c>
      <c r="C82" s="91" t="s">
        <v>53</v>
      </c>
      <c r="D82" s="72" t="e">
        <f>ROUND(#REF!*5.2%+#REF!/1,0)</f>
        <v>#REF!</v>
      </c>
      <c r="E82" s="74"/>
      <c r="F82" s="74"/>
      <c r="G82" s="75"/>
      <c r="H82" s="82">
        <v>0.919786096256685</v>
      </c>
      <c r="I82" s="82">
        <v>0.893048128342246</v>
      </c>
      <c r="J82" s="82">
        <v>0.799465240641711</v>
      </c>
      <c r="K82" s="145">
        <v>344</v>
      </c>
      <c r="L82" s="145">
        <v>334</v>
      </c>
      <c r="M82" s="146">
        <v>299</v>
      </c>
      <c r="N82" s="171">
        <v>5</v>
      </c>
      <c r="O82" s="194"/>
      <c r="P82" s="194"/>
      <c r="Q82" s="271"/>
      <c r="R82" s="171">
        <v>5</v>
      </c>
      <c r="S82" s="194"/>
      <c r="T82" s="194"/>
      <c r="U82" s="195"/>
      <c r="V82" s="171" t="e">
        <f>D82*V63</f>
        <v>#REF!</v>
      </c>
      <c r="W82" s="194"/>
      <c r="X82" s="269"/>
      <c r="Y82" s="195"/>
    </row>
    <row r="83" ht="24" spans="1:25">
      <c r="A83" s="210" t="s">
        <v>180</v>
      </c>
      <c r="B83" s="211" t="s">
        <v>142</v>
      </c>
      <c r="C83" s="206" t="s">
        <v>664</v>
      </c>
      <c r="D83" s="209"/>
      <c r="E83" s="33" t="e">
        <f>ROUND(#REF!*5.2%+#REF!/1,0)</f>
        <v>#REF!</v>
      </c>
      <c r="F83" s="33" t="e">
        <f>ROUND(#REF!*5.2%+#REF!/1,0)</f>
        <v>#REF!</v>
      </c>
      <c r="G83" s="33" t="e">
        <f>ROUND(#REF!*5.2%+#REF!/1,0)</f>
        <v>#REF!</v>
      </c>
      <c r="N83" s="250"/>
      <c r="O83" s="196">
        <v>15</v>
      </c>
      <c r="P83" s="196">
        <v>15</v>
      </c>
      <c r="Q83" s="272">
        <v>30</v>
      </c>
      <c r="R83" s="273"/>
      <c r="S83" s="196">
        <v>15</v>
      </c>
      <c r="T83" s="196">
        <v>15</v>
      </c>
      <c r="U83" s="274">
        <v>30</v>
      </c>
      <c r="V83" s="275"/>
      <c r="W83" s="196" t="e">
        <f>E83*V63/2</f>
        <v>#REF!</v>
      </c>
      <c r="X83" s="196" t="e">
        <f>F83*V63/2</f>
        <v>#REF!</v>
      </c>
      <c r="Y83" s="274" t="e">
        <f>G83*V63/2</f>
        <v>#REF!</v>
      </c>
    </row>
    <row r="84" ht="24" spans="1:25">
      <c r="A84" s="86" t="s">
        <v>181</v>
      </c>
      <c r="B84" s="87" t="s">
        <v>144</v>
      </c>
      <c r="C84" s="88" t="s">
        <v>664</v>
      </c>
      <c r="D84" s="40" t="e">
        <f>ROUND(#REF!*5.2%+#REF!/1,0)</f>
        <v>#REF!</v>
      </c>
      <c r="E84" s="74"/>
      <c r="F84" s="74"/>
      <c r="G84" s="75"/>
      <c r="H84" s="82">
        <v>0.931350114416476</v>
      </c>
      <c r="I84" s="82">
        <v>0.925650557620818</v>
      </c>
      <c r="J84" s="82">
        <v>0.920634920634921</v>
      </c>
      <c r="K84" s="145">
        <v>407</v>
      </c>
      <c r="L84" s="145">
        <v>498</v>
      </c>
      <c r="M84" s="146">
        <v>870</v>
      </c>
      <c r="N84" s="169">
        <v>5</v>
      </c>
      <c r="O84" s="246"/>
      <c r="P84" s="183"/>
      <c r="Q84" s="184"/>
      <c r="R84" s="251">
        <v>5</v>
      </c>
      <c r="S84" s="183"/>
      <c r="T84" s="183"/>
      <c r="U84" s="191"/>
      <c r="V84" s="169" t="e">
        <f>D84*V63/2</f>
        <v>#REF!</v>
      </c>
      <c r="W84" s="183"/>
      <c r="X84" s="183"/>
      <c r="Y84" s="191"/>
    </row>
    <row r="85" ht="24" spans="1:25">
      <c r="A85" s="86" t="s">
        <v>182</v>
      </c>
      <c r="B85" s="87" t="s">
        <v>146</v>
      </c>
      <c r="C85" s="88" t="s">
        <v>664</v>
      </c>
      <c r="D85" s="40" t="e">
        <f>ROUND(#REF!*5.2%+#REF!/1,0)</f>
        <v>#REF!</v>
      </c>
      <c r="E85" s="74"/>
      <c r="F85" s="74"/>
      <c r="G85" s="75"/>
      <c r="H85" s="82">
        <v>0.928716904276986</v>
      </c>
      <c r="I85" s="82">
        <v>0.923986486486487</v>
      </c>
      <c r="J85" s="82">
        <v>0.91991991991992</v>
      </c>
      <c r="K85" s="145">
        <v>456</v>
      </c>
      <c r="L85" s="145">
        <v>547</v>
      </c>
      <c r="M85" s="146">
        <v>919</v>
      </c>
      <c r="N85" s="169" t="e">
        <f>D85*N63/2</f>
        <v>#REF!</v>
      </c>
      <c r="O85" s="246"/>
      <c r="P85" s="183"/>
      <c r="Q85" s="184"/>
      <c r="R85" s="251" t="e">
        <f>D85*R63/2</f>
        <v>#REF!</v>
      </c>
      <c r="S85" s="183"/>
      <c r="T85" s="183"/>
      <c r="U85" s="191"/>
      <c r="V85" s="169" t="e">
        <f>D85*V63/2</f>
        <v>#REF!</v>
      </c>
      <c r="W85" s="183"/>
      <c r="X85" s="183"/>
      <c r="Y85" s="191"/>
    </row>
    <row r="86" ht="24.75" spans="1:25">
      <c r="A86" s="44" t="s">
        <v>183</v>
      </c>
      <c r="B86" s="45" t="s">
        <v>184</v>
      </c>
      <c r="C86" s="91" t="s">
        <v>664</v>
      </c>
      <c r="D86" s="72" t="e">
        <f>ROUND(#REF!*5.2%+#REF!/1,0)</f>
        <v>#REF!</v>
      </c>
      <c r="E86" s="74"/>
      <c r="F86" s="74"/>
      <c r="G86" s="75"/>
      <c r="H86" s="82">
        <v>0.927007299270073</v>
      </c>
      <c r="I86" s="82">
        <v>0.921875</v>
      </c>
      <c r="J86" s="82">
        <v>0.918389553862894</v>
      </c>
      <c r="K86" s="145">
        <v>381</v>
      </c>
      <c r="L86" s="145">
        <v>472</v>
      </c>
      <c r="M86" s="146">
        <v>844</v>
      </c>
      <c r="N86" s="185">
        <v>5</v>
      </c>
      <c r="O86" s="247"/>
      <c r="P86" s="186"/>
      <c r="Q86" s="187"/>
      <c r="R86" s="171">
        <v>5</v>
      </c>
      <c r="S86" s="276"/>
      <c r="T86" s="277"/>
      <c r="U86" s="278"/>
      <c r="V86" s="171" t="e">
        <f>D86*V63/2</f>
        <v>#REF!</v>
      </c>
      <c r="W86" s="194"/>
      <c r="X86" s="194"/>
      <c r="Y86" s="195"/>
    </row>
    <row r="87" ht="24" spans="1:25">
      <c r="A87" s="210" t="s">
        <v>185</v>
      </c>
      <c r="B87" s="211" t="s">
        <v>161</v>
      </c>
      <c r="C87" s="206" t="s">
        <v>664</v>
      </c>
      <c r="D87" s="209"/>
      <c r="E87" s="33" t="e">
        <f>ROUND(#REF!*5.2%+#REF!/1,0)</f>
        <v>#REF!</v>
      </c>
      <c r="F87" s="33" t="e">
        <f>ROUND(#REF!*5.2%+#REF!/1,0)</f>
        <v>#REF!</v>
      </c>
      <c r="G87" s="33" t="e">
        <f>ROUND(#REF!*5.2%+#REF!/1,0)</f>
        <v>#REF!</v>
      </c>
      <c r="N87" s="134"/>
      <c r="O87" s="156">
        <v>10</v>
      </c>
      <c r="P87" s="156">
        <v>10</v>
      </c>
      <c r="Q87" s="182">
        <v>10</v>
      </c>
      <c r="R87" s="275"/>
      <c r="S87" s="196">
        <v>10</v>
      </c>
      <c r="T87" s="196">
        <v>10</v>
      </c>
      <c r="U87" s="272">
        <v>10</v>
      </c>
      <c r="V87" s="134"/>
      <c r="W87" s="156">
        <v>66.9</v>
      </c>
      <c r="X87" s="156">
        <v>66.9</v>
      </c>
      <c r="Y87" s="190">
        <v>66.9</v>
      </c>
    </row>
    <row r="88" ht="24" spans="1:25">
      <c r="A88" s="86" t="s">
        <v>186</v>
      </c>
      <c r="B88" s="87" t="s">
        <v>163</v>
      </c>
      <c r="C88" s="88" t="s">
        <v>664</v>
      </c>
      <c r="D88" s="40" t="e">
        <f>ROUND(#REF!*5.2%+#REF!/1,0)</f>
        <v>#REF!</v>
      </c>
      <c r="E88" s="74"/>
      <c r="F88" s="74"/>
      <c r="G88" s="75"/>
      <c r="H88" s="82">
        <v>0.872340425531915</v>
      </c>
      <c r="I88" s="82">
        <v>0.829787234042553</v>
      </c>
      <c r="J88" s="82">
        <v>0.680851063829787</v>
      </c>
      <c r="K88" s="145">
        <v>205</v>
      </c>
      <c r="L88" s="145">
        <v>195</v>
      </c>
      <c r="M88" s="146">
        <v>160</v>
      </c>
      <c r="N88" s="251">
        <v>5</v>
      </c>
      <c r="O88" s="183"/>
      <c r="P88" s="183"/>
      <c r="Q88" s="184"/>
      <c r="R88" s="251">
        <v>5</v>
      </c>
      <c r="S88" s="183"/>
      <c r="T88" s="183"/>
      <c r="U88" s="184"/>
      <c r="V88" s="169">
        <v>7.2</v>
      </c>
      <c r="W88" s="183"/>
      <c r="X88" s="183"/>
      <c r="Y88" s="191"/>
    </row>
    <row r="89" ht="24" spans="1:25">
      <c r="A89" s="86" t="s">
        <v>187</v>
      </c>
      <c r="B89" s="87" t="s">
        <v>165</v>
      </c>
      <c r="C89" s="88" t="s">
        <v>664</v>
      </c>
      <c r="D89" s="40" t="e">
        <f>ROUND(#REF!*5.2%+#REF!/1,0)</f>
        <v>#REF!</v>
      </c>
      <c r="E89" s="74"/>
      <c r="F89" s="74"/>
      <c r="G89" s="75"/>
      <c r="H89" s="82">
        <v>0.868421052631579</v>
      </c>
      <c r="I89" s="82">
        <v>0.830827067669173</v>
      </c>
      <c r="J89" s="82">
        <v>0.699248120300752</v>
      </c>
      <c r="K89" s="145">
        <v>231</v>
      </c>
      <c r="L89" s="145">
        <v>221</v>
      </c>
      <c r="M89" s="146">
        <v>186</v>
      </c>
      <c r="N89" s="251">
        <v>5</v>
      </c>
      <c r="O89" s="183"/>
      <c r="P89" s="183"/>
      <c r="Q89" s="184"/>
      <c r="R89" s="251">
        <v>5</v>
      </c>
      <c r="S89" s="183"/>
      <c r="T89" s="183"/>
      <c r="U89" s="184"/>
      <c r="V89" s="169">
        <v>17.1</v>
      </c>
      <c r="W89" s="183"/>
      <c r="X89" s="183"/>
      <c r="Y89" s="191"/>
    </row>
    <row r="90" ht="24.75" spans="1:25">
      <c r="A90" s="89" t="s">
        <v>188</v>
      </c>
      <c r="B90" s="90" t="s">
        <v>167</v>
      </c>
      <c r="C90" s="91" t="s">
        <v>664</v>
      </c>
      <c r="D90" s="72" t="e">
        <f>ROUND(#REF!*5.2%+#REF!/1,0)</f>
        <v>#REF!</v>
      </c>
      <c r="E90" s="74"/>
      <c r="F90" s="74"/>
      <c r="G90" s="75"/>
      <c r="H90" s="82">
        <v>0.869565217391304</v>
      </c>
      <c r="I90" s="82">
        <v>0.826086956521739</v>
      </c>
      <c r="J90" s="82">
        <v>0.673913043478261</v>
      </c>
      <c r="K90" s="145">
        <v>200</v>
      </c>
      <c r="L90" s="145">
        <v>190</v>
      </c>
      <c r="M90" s="146">
        <v>155</v>
      </c>
      <c r="N90" s="171">
        <v>5</v>
      </c>
      <c r="O90" s="194"/>
      <c r="P90" s="194"/>
      <c r="Q90" s="271"/>
      <c r="R90" s="171">
        <v>5</v>
      </c>
      <c r="S90" s="194"/>
      <c r="T90" s="194"/>
      <c r="U90" s="271"/>
      <c r="V90" s="171">
        <v>5.7</v>
      </c>
      <c r="W90" s="194"/>
      <c r="X90" s="194"/>
      <c r="Y90" s="195"/>
    </row>
    <row r="91" ht="15.75" spans="1:25">
      <c r="A91" s="51" t="s">
        <v>207</v>
      </c>
      <c r="B91" s="212" t="s">
        <v>208</v>
      </c>
      <c r="C91" s="213"/>
      <c r="D91" s="213"/>
      <c r="E91" s="213"/>
      <c r="F91" s="213"/>
      <c r="G91" s="214"/>
      <c r="N91" s="252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80"/>
    </row>
    <row r="92" ht="15.75" spans="1:25">
      <c r="A92" s="215" t="s">
        <v>209</v>
      </c>
      <c r="B92" s="216" t="s">
        <v>210</v>
      </c>
      <c r="C92" s="217" t="s">
        <v>53</v>
      </c>
      <c r="D92" s="217"/>
      <c r="E92" s="33" t="e">
        <f>ROUND(#REF!*5.2%+#REF!/1,0)</f>
        <v>#REF!</v>
      </c>
      <c r="F92" s="33" t="e">
        <f>ROUND(#REF!*5.2%+#REF!/1,0)</f>
        <v>#REF!</v>
      </c>
      <c r="G92" s="33" t="e">
        <f>ROUND(#REF!*5.2%+#REF!/1,0)</f>
        <v>#REF!</v>
      </c>
      <c r="N92" s="254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81"/>
    </row>
    <row r="93" ht="15.75" spans="1:25">
      <c r="A93" s="218" t="s">
        <v>211</v>
      </c>
      <c r="B93" s="219" t="s">
        <v>212</v>
      </c>
      <c r="C93" s="220" t="s">
        <v>213</v>
      </c>
      <c r="D93" s="220"/>
      <c r="E93" s="33" t="e">
        <f>ROUND(#REF!*5.2%+#REF!/1,0)</f>
        <v>#REF!</v>
      </c>
      <c r="F93" s="33" t="e">
        <f>ROUND(#REF!*5.2%+#REF!/1,0)</f>
        <v>#REF!</v>
      </c>
      <c r="G93" s="33" t="e">
        <f>ROUND(#REF!*5.2%+#REF!/1,0)</f>
        <v>#REF!</v>
      </c>
      <c r="N93" s="256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282"/>
    </row>
    <row r="94" ht="15.75" spans="1:25">
      <c r="A94" s="51" t="s">
        <v>214</v>
      </c>
      <c r="B94" s="221" t="s">
        <v>215</v>
      </c>
      <c r="C94" s="213"/>
      <c r="D94" s="213"/>
      <c r="E94" s="213"/>
      <c r="F94" s="213"/>
      <c r="G94" s="214"/>
      <c r="N94" s="153">
        <v>0.1</v>
      </c>
      <c r="O94" s="154"/>
      <c r="P94" s="154"/>
      <c r="Q94" s="161"/>
      <c r="R94" s="153">
        <v>0.2</v>
      </c>
      <c r="S94" s="154"/>
      <c r="T94" s="154"/>
      <c r="U94" s="161"/>
      <c r="V94" s="153">
        <v>0.3</v>
      </c>
      <c r="W94" s="154"/>
      <c r="X94" s="154"/>
      <c r="Y94" s="161"/>
    </row>
    <row r="95" ht="24" spans="1:25">
      <c r="A95" s="222" t="s">
        <v>216</v>
      </c>
      <c r="B95" s="223" t="s">
        <v>217</v>
      </c>
      <c r="C95" s="224" t="s">
        <v>218</v>
      </c>
      <c r="D95" s="81"/>
      <c r="E95" s="33" t="e">
        <f>ROUND(#REF!*5.2%+#REF!/1,0)</f>
        <v>#REF!</v>
      </c>
      <c r="F95" s="33" t="e">
        <f>ROUND(#REF!*5.2%+#REF!/1,0)</f>
        <v>#REF!</v>
      </c>
      <c r="G95" s="33" t="e">
        <f>ROUND(#REF!*5.2%+#REF!/1,0)</f>
        <v>#REF!</v>
      </c>
      <c r="N95" s="139"/>
      <c r="O95" s="257">
        <v>5</v>
      </c>
      <c r="P95" s="257">
        <v>5</v>
      </c>
      <c r="Q95" s="257">
        <v>5</v>
      </c>
      <c r="R95" s="167"/>
      <c r="S95" s="167">
        <v>5</v>
      </c>
      <c r="T95" s="167">
        <v>5</v>
      </c>
      <c r="U95" s="167">
        <v>10</v>
      </c>
      <c r="V95" s="167"/>
      <c r="W95" s="167">
        <v>10</v>
      </c>
      <c r="X95" s="167">
        <v>10</v>
      </c>
      <c r="Y95" s="167">
        <v>15</v>
      </c>
    </row>
    <row r="96" spans="1:25">
      <c r="A96" s="37" t="s">
        <v>219</v>
      </c>
      <c r="B96" s="38" t="s">
        <v>665</v>
      </c>
      <c r="C96" s="39" t="s">
        <v>221</v>
      </c>
      <c r="D96" s="39" t="s">
        <v>222</v>
      </c>
      <c r="E96" s="208"/>
      <c r="F96" s="208"/>
      <c r="G96" s="225"/>
      <c r="N96" s="139"/>
      <c r="O96" s="138"/>
      <c r="P96" s="139"/>
      <c r="Q96" s="139"/>
      <c r="R96" s="139"/>
      <c r="S96" s="139"/>
      <c r="T96" s="139"/>
      <c r="U96" s="139"/>
      <c r="V96" s="139"/>
      <c r="W96" s="139"/>
      <c r="X96" s="139"/>
      <c r="Y96" s="139"/>
    </row>
    <row r="97" spans="1:25">
      <c r="A97" s="86" t="s">
        <v>223</v>
      </c>
      <c r="B97" s="226" t="s">
        <v>224</v>
      </c>
      <c r="C97" s="39" t="s">
        <v>221</v>
      </c>
      <c r="D97" s="39" t="s">
        <v>222</v>
      </c>
      <c r="E97" s="227"/>
      <c r="F97" s="227"/>
      <c r="G97" s="225"/>
      <c r="N97" s="139"/>
      <c r="O97" s="138"/>
      <c r="P97" s="139"/>
      <c r="Q97" s="139"/>
      <c r="R97" s="139"/>
      <c r="S97" s="139"/>
      <c r="T97" s="139"/>
      <c r="U97" s="139"/>
      <c r="V97" s="139"/>
      <c r="W97" s="139"/>
      <c r="X97" s="139"/>
      <c r="Y97" s="139"/>
    </row>
    <row r="98" spans="1:25">
      <c r="A98" s="86" t="s">
        <v>225</v>
      </c>
      <c r="B98" s="226" t="s">
        <v>666</v>
      </c>
      <c r="C98" s="39" t="s">
        <v>221</v>
      </c>
      <c r="D98" s="39" t="s">
        <v>222</v>
      </c>
      <c r="E98" s="208"/>
      <c r="F98" s="208"/>
      <c r="G98" s="225"/>
      <c r="H98" t="s">
        <v>667</v>
      </c>
      <c r="N98" s="139"/>
      <c r="O98" s="138"/>
      <c r="P98" s="139"/>
      <c r="Q98" s="139"/>
      <c r="R98" s="139"/>
      <c r="S98" s="139"/>
      <c r="T98" s="139"/>
      <c r="U98" s="139"/>
      <c r="V98" s="139"/>
      <c r="W98" s="139"/>
      <c r="X98" s="139"/>
      <c r="Y98" s="139"/>
    </row>
    <row r="99" spans="1:25">
      <c r="A99" s="593" t="s">
        <v>227</v>
      </c>
      <c r="B99" s="226" t="s">
        <v>668</v>
      </c>
      <c r="C99" s="39" t="s">
        <v>221</v>
      </c>
      <c r="D99" s="39" t="s">
        <v>222</v>
      </c>
      <c r="E99" s="208"/>
      <c r="F99" s="208"/>
      <c r="G99" s="225"/>
      <c r="N99" s="139"/>
      <c r="O99" s="138"/>
      <c r="P99" s="139"/>
      <c r="Q99" s="139"/>
      <c r="R99" s="139"/>
      <c r="S99" s="139"/>
      <c r="T99" s="139"/>
      <c r="U99" s="139"/>
      <c r="V99" s="139"/>
      <c r="W99" s="139"/>
      <c r="X99" s="139"/>
      <c r="Y99" s="139"/>
    </row>
    <row r="100" ht="24" spans="1:25">
      <c r="A100" s="593" t="s">
        <v>229</v>
      </c>
      <c r="B100" s="226" t="s">
        <v>669</v>
      </c>
      <c r="C100" s="39" t="s">
        <v>221</v>
      </c>
      <c r="D100" s="39" t="s">
        <v>222</v>
      </c>
      <c r="E100" s="208"/>
      <c r="F100" s="208"/>
      <c r="G100" s="225"/>
      <c r="N100" s="139"/>
      <c r="O100" s="138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</row>
    <row r="101" spans="1:25">
      <c r="A101" s="86" t="s">
        <v>231</v>
      </c>
      <c r="B101" s="226" t="s">
        <v>670</v>
      </c>
      <c r="C101" s="39" t="s">
        <v>221</v>
      </c>
      <c r="D101" s="39" t="s">
        <v>222</v>
      </c>
      <c r="E101" s="208"/>
      <c r="F101" s="208"/>
      <c r="G101" s="225"/>
      <c r="N101" s="139"/>
      <c r="O101" s="138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</row>
    <row r="102" spans="1:25">
      <c r="A102" s="228" t="s">
        <v>233</v>
      </c>
      <c r="B102" s="226" t="s">
        <v>234</v>
      </c>
      <c r="C102" s="39" t="s">
        <v>221</v>
      </c>
      <c r="D102" s="88" t="s">
        <v>222</v>
      </c>
      <c r="E102" s="208"/>
      <c r="F102" s="208"/>
      <c r="G102" s="225"/>
      <c r="N102" s="139"/>
      <c r="O102" s="138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</row>
    <row r="103" spans="1:25">
      <c r="A103" s="229" t="s">
        <v>235</v>
      </c>
      <c r="B103" s="230" t="s">
        <v>236</v>
      </c>
      <c r="C103" s="224" t="s">
        <v>221</v>
      </c>
      <c r="D103" s="224" t="s">
        <v>222</v>
      </c>
      <c r="E103" s="208"/>
      <c r="F103" s="208"/>
      <c r="G103" s="225"/>
      <c r="N103" s="139"/>
      <c r="O103" s="138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</row>
    <row r="104" spans="1:25">
      <c r="A104" s="86" t="s">
        <v>237</v>
      </c>
      <c r="B104" s="231" t="s">
        <v>238</v>
      </c>
      <c r="C104" s="39" t="s">
        <v>221</v>
      </c>
      <c r="D104" s="39" t="s">
        <v>222</v>
      </c>
      <c r="E104" s="208"/>
      <c r="F104" s="208"/>
      <c r="G104" s="225"/>
      <c r="N104" s="139"/>
      <c r="O104" s="138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</row>
    <row r="105" ht="22.5" spans="1:25">
      <c r="A105" s="232" t="s">
        <v>239</v>
      </c>
      <c r="B105" s="233" t="s">
        <v>240</v>
      </c>
      <c r="C105" s="39" t="s">
        <v>221</v>
      </c>
      <c r="D105" s="39" t="s">
        <v>222</v>
      </c>
      <c r="E105" s="208"/>
      <c r="F105" s="208"/>
      <c r="G105" s="225"/>
      <c r="N105" s="139"/>
      <c r="O105" s="138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</row>
    <row r="106" ht="15.75" spans="1:25">
      <c r="A106" s="234" t="s">
        <v>241</v>
      </c>
      <c r="B106" s="235" t="s">
        <v>242</v>
      </c>
      <c r="C106" s="46" t="s">
        <v>221</v>
      </c>
      <c r="D106" s="91" t="s">
        <v>222</v>
      </c>
      <c r="E106" s="236"/>
      <c r="F106" s="236"/>
      <c r="G106" s="237"/>
      <c r="N106" s="150"/>
      <c r="O106" s="151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</row>
    <row r="107" ht="15.75" spans="1:25">
      <c r="A107" s="51" t="s">
        <v>249</v>
      </c>
      <c r="B107" s="238" t="s">
        <v>250</v>
      </c>
      <c r="C107" s="239"/>
      <c r="D107" s="213"/>
      <c r="E107" s="213"/>
      <c r="F107" s="213"/>
      <c r="G107" s="214"/>
      <c r="N107" s="143"/>
      <c r="O107" s="144"/>
      <c r="P107" s="144"/>
      <c r="Q107" s="178"/>
      <c r="R107" s="153">
        <v>0.2</v>
      </c>
      <c r="S107" s="154"/>
      <c r="T107" s="154"/>
      <c r="U107" s="161"/>
      <c r="V107" s="153">
        <v>0.3</v>
      </c>
      <c r="W107" s="154"/>
      <c r="X107" s="154"/>
      <c r="Y107" s="161"/>
    </row>
    <row r="108" spans="1:25">
      <c r="A108" s="30" t="s">
        <v>251</v>
      </c>
      <c r="B108" s="80" t="s">
        <v>252</v>
      </c>
      <c r="C108" s="81" t="s">
        <v>17</v>
      </c>
      <c r="D108" s="56"/>
      <c r="E108" s="33" t="e">
        <f>ROUND(#REF!*5.2%+#REF!/1,0)</f>
        <v>#REF!</v>
      </c>
      <c r="F108" s="33" t="e">
        <f>ROUND(#REF!*5.2%+#REF!/1,0)</f>
        <v>#REF!</v>
      </c>
      <c r="G108" s="33" t="e">
        <f>ROUND(#REF!*5.2%+#REF!/1,0)</f>
        <v>#REF!</v>
      </c>
      <c r="N108" s="126" t="s">
        <v>657</v>
      </c>
      <c r="O108" s="127"/>
      <c r="P108" s="127"/>
      <c r="Q108" s="162"/>
      <c r="R108" s="189"/>
      <c r="S108" s="156">
        <v>5</v>
      </c>
      <c r="T108" s="156">
        <v>5</v>
      </c>
      <c r="U108" s="165">
        <v>5</v>
      </c>
      <c r="V108" s="189"/>
      <c r="W108" s="156">
        <v>8</v>
      </c>
      <c r="X108" s="156">
        <v>8</v>
      </c>
      <c r="Y108" s="165">
        <v>10</v>
      </c>
    </row>
    <row r="109" spans="1:25">
      <c r="A109" s="37" t="s">
        <v>254</v>
      </c>
      <c r="B109" s="38" t="s">
        <v>671</v>
      </c>
      <c r="C109" s="39" t="s">
        <v>17</v>
      </c>
      <c r="D109" s="40" t="e">
        <f>ROUND(#REF!*5.2%+#REF!/1,0)</f>
        <v>#REF!</v>
      </c>
      <c r="E109" s="74"/>
      <c r="F109" s="74"/>
      <c r="G109" s="75"/>
      <c r="N109" s="128"/>
      <c r="O109" s="129"/>
      <c r="P109" s="129"/>
      <c r="Q109" s="166"/>
      <c r="R109" s="199">
        <v>10</v>
      </c>
      <c r="S109" s="183"/>
      <c r="T109" s="183"/>
      <c r="U109" s="279"/>
      <c r="V109" s="199">
        <v>13</v>
      </c>
      <c r="W109" s="200"/>
      <c r="X109" s="200"/>
      <c r="Y109" s="279"/>
    </row>
    <row r="110" ht="24" spans="1:25">
      <c r="A110" s="86" t="s">
        <v>256</v>
      </c>
      <c r="B110" s="87" t="s">
        <v>672</v>
      </c>
      <c r="C110" s="39" t="s">
        <v>17</v>
      </c>
      <c r="D110" s="40" t="e">
        <f>ROUND(#REF!*5.2%+#REF!/1,0)</f>
        <v>#REF!</v>
      </c>
      <c r="E110" s="74"/>
      <c r="F110" s="74"/>
      <c r="G110" s="75"/>
      <c r="N110" s="128"/>
      <c r="O110" s="129"/>
      <c r="P110" s="129"/>
      <c r="Q110" s="166"/>
      <c r="R110" s="169" t="e">
        <f>D110*R107</f>
        <v>#REF!</v>
      </c>
      <c r="S110" s="183"/>
      <c r="T110" s="183"/>
      <c r="U110" s="191"/>
      <c r="V110" s="169" t="e">
        <f>D110*V107</f>
        <v>#REF!</v>
      </c>
      <c r="W110" s="200"/>
      <c r="X110" s="200"/>
      <c r="Y110" s="279"/>
    </row>
    <row r="111" ht="24.75" spans="1:25">
      <c r="A111" s="44" t="s">
        <v>258</v>
      </c>
      <c r="B111" s="45" t="s">
        <v>259</v>
      </c>
      <c r="C111" s="46" t="s">
        <v>17</v>
      </c>
      <c r="D111" s="72" t="e">
        <f>ROUND(#REF!*5.2%+#REF!/1,0)</f>
        <v>#REF!</v>
      </c>
      <c r="E111" s="74"/>
      <c r="F111" s="74"/>
      <c r="G111" s="75"/>
      <c r="N111" s="128"/>
      <c r="O111" s="129"/>
      <c r="P111" s="129"/>
      <c r="Q111" s="166"/>
      <c r="R111" s="198">
        <v>5</v>
      </c>
      <c r="S111" s="194"/>
      <c r="T111" s="194"/>
      <c r="U111" s="193"/>
      <c r="V111" s="171">
        <v>11</v>
      </c>
      <c r="W111" s="192"/>
      <c r="X111" s="192"/>
      <c r="Y111" s="193"/>
    </row>
    <row r="112" spans="1:25">
      <c r="A112" s="79" t="s">
        <v>260</v>
      </c>
      <c r="B112" s="80" t="s">
        <v>261</v>
      </c>
      <c r="C112" s="81" t="s">
        <v>17</v>
      </c>
      <c r="D112" s="56"/>
      <c r="E112" s="33" t="e">
        <f>ROUND(#REF!*5.2%+#REF!/1,0)</f>
        <v>#REF!</v>
      </c>
      <c r="F112" s="33" t="e">
        <f>ROUND(#REF!*5.2%+#REF!/1,0)</f>
        <v>#REF!</v>
      </c>
      <c r="G112" s="33" t="e">
        <f>ROUND(#REF!*5.2%+#REF!/1,0)</f>
        <v>#REF!</v>
      </c>
      <c r="N112" s="128"/>
      <c r="O112" s="129"/>
      <c r="P112" s="129"/>
      <c r="Q112" s="166"/>
      <c r="R112" s="189"/>
      <c r="S112" s="156">
        <v>15</v>
      </c>
      <c r="T112" s="156">
        <v>15</v>
      </c>
      <c r="U112" s="190" t="e">
        <f>G112*R107</f>
        <v>#REF!</v>
      </c>
      <c r="V112" s="189"/>
      <c r="W112" s="156">
        <v>26</v>
      </c>
      <c r="X112" s="156">
        <v>26</v>
      </c>
      <c r="Y112" s="190">
        <v>31</v>
      </c>
    </row>
    <row r="113" spans="1:25">
      <c r="A113" s="37" t="s">
        <v>262</v>
      </c>
      <c r="B113" s="38" t="s">
        <v>673</v>
      </c>
      <c r="C113" s="39" t="s">
        <v>17</v>
      </c>
      <c r="D113" s="40" t="e">
        <f>ROUND(#REF!*5.2%+#REF!/1,0)</f>
        <v>#REF!</v>
      </c>
      <c r="E113" s="74"/>
      <c r="F113" s="74"/>
      <c r="G113" s="75"/>
      <c r="N113" s="128"/>
      <c r="O113" s="129"/>
      <c r="P113" s="129"/>
      <c r="Q113" s="166"/>
      <c r="R113" s="169" t="e">
        <f>D113*R107</f>
        <v>#REF!</v>
      </c>
      <c r="S113" s="183"/>
      <c r="T113" s="183"/>
      <c r="U113" s="191"/>
      <c r="V113" s="169">
        <v>29</v>
      </c>
      <c r="W113" s="200"/>
      <c r="X113" s="200"/>
      <c r="Y113" s="279"/>
    </row>
    <row r="114" ht="24" spans="1:25">
      <c r="A114" s="37" t="s">
        <v>264</v>
      </c>
      <c r="B114" s="38" t="s">
        <v>674</v>
      </c>
      <c r="C114" s="39" t="s">
        <v>17</v>
      </c>
      <c r="D114" s="40" t="e">
        <f>ROUND(#REF!*5.2%+#REF!/1,0)</f>
        <v>#REF!</v>
      </c>
      <c r="E114" s="74"/>
      <c r="F114" s="74"/>
      <c r="G114" s="75"/>
      <c r="N114" s="128"/>
      <c r="O114" s="129"/>
      <c r="P114" s="129"/>
      <c r="Q114" s="166"/>
      <c r="R114" s="169">
        <v>30</v>
      </c>
      <c r="S114" s="183"/>
      <c r="T114" s="200"/>
      <c r="U114" s="191"/>
      <c r="V114" s="169">
        <v>47</v>
      </c>
      <c r="W114" s="200"/>
      <c r="X114" s="200"/>
      <c r="Y114" s="279"/>
    </row>
    <row r="115" ht="24.75" spans="1:25">
      <c r="A115" s="44" t="s">
        <v>266</v>
      </c>
      <c r="B115" s="45" t="s">
        <v>267</v>
      </c>
      <c r="C115" s="46" t="s">
        <v>17</v>
      </c>
      <c r="D115" s="72" t="e">
        <f>ROUND(#REF!*5.2%+#REF!/1,0)</f>
        <v>#REF!</v>
      </c>
      <c r="E115" s="74"/>
      <c r="F115" s="74"/>
      <c r="G115" s="75"/>
      <c r="N115" s="128"/>
      <c r="O115" s="129"/>
      <c r="P115" s="129"/>
      <c r="Q115" s="166"/>
      <c r="R115" s="198">
        <v>15</v>
      </c>
      <c r="S115" s="194"/>
      <c r="T115" s="194"/>
      <c r="U115" s="195"/>
      <c r="V115" s="171">
        <v>24</v>
      </c>
      <c r="W115" s="192"/>
      <c r="X115" s="192"/>
      <c r="Y115" s="193"/>
    </row>
    <row r="116" spans="1:25">
      <c r="A116" s="79" t="s">
        <v>268</v>
      </c>
      <c r="B116" s="80" t="s">
        <v>269</v>
      </c>
      <c r="C116" s="81" t="s">
        <v>17</v>
      </c>
      <c r="D116" s="56"/>
      <c r="E116" s="33" t="e">
        <f>ROUND(#REF!*5.2%+#REF!/1,0)</f>
        <v>#REF!</v>
      </c>
      <c r="F116" s="33" t="e">
        <f>ROUND(#REF!*5.2%+#REF!/1,0)</f>
        <v>#REF!</v>
      </c>
      <c r="G116" s="33" t="e">
        <f>ROUND(#REF!*5.2%+#REF!/1,0)</f>
        <v>#REF!</v>
      </c>
      <c r="N116" s="128"/>
      <c r="O116" s="129"/>
      <c r="P116" s="129"/>
      <c r="Q116" s="166"/>
      <c r="R116" s="189"/>
      <c r="S116" s="156">
        <v>105</v>
      </c>
      <c r="T116" s="156">
        <v>105</v>
      </c>
      <c r="U116" s="190">
        <v>125</v>
      </c>
      <c r="V116" s="189"/>
      <c r="W116" s="156" t="e">
        <f>E116*V107</f>
        <v>#REF!</v>
      </c>
      <c r="X116" s="156" t="e">
        <f>F116*V107</f>
        <v>#REF!</v>
      </c>
      <c r="Y116" s="190" t="e">
        <f>G116*V107</f>
        <v>#REF!</v>
      </c>
    </row>
    <row r="117" spans="1:25">
      <c r="A117" s="37" t="s">
        <v>270</v>
      </c>
      <c r="B117" s="38" t="s">
        <v>675</v>
      </c>
      <c r="C117" s="39" t="s">
        <v>17</v>
      </c>
      <c r="D117" s="40" t="e">
        <f>ROUND(#REF!*5.2%+#REF!/1,0)</f>
        <v>#REF!</v>
      </c>
      <c r="E117" s="74"/>
      <c r="F117" s="74"/>
      <c r="G117" s="75"/>
      <c r="N117" s="128"/>
      <c r="O117" s="129"/>
      <c r="P117" s="129"/>
      <c r="Q117" s="166"/>
      <c r="R117" s="169">
        <v>120</v>
      </c>
      <c r="S117" s="183"/>
      <c r="T117" s="200"/>
      <c r="U117" s="191"/>
      <c r="V117" s="169" t="e">
        <f>D117*V107</f>
        <v>#REF!</v>
      </c>
      <c r="W117" s="183"/>
      <c r="X117" s="200"/>
      <c r="Y117" s="191"/>
    </row>
    <row r="118" ht="24.75" spans="1:25">
      <c r="A118" s="44" t="s">
        <v>272</v>
      </c>
      <c r="B118" s="45" t="s">
        <v>676</v>
      </c>
      <c r="C118" s="46" t="s">
        <v>17</v>
      </c>
      <c r="D118" s="72" t="e">
        <f>ROUND(#REF!*5.2%+#REF!/1,0)</f>
        <v>#REF!</v>
      </c>
      <c r="E118" s="74"/>
      <c r="F118" s="74"/>
      <c r="G118" s="75"/>
      <c r="N118" s="128"/>
      <c r="O118" s="129"/>
      <c r="P118" s="129"/>
      <c r="Q118" s="166"/>
      <c r="R118" s="171">
        <v>205</v>
      </c>
      <c r="S118" s="194"/>
      <c r="T118" s="192"/>
      <c r="U118" s="195"/>
      <c r="V118" s="171" t="e">
        <f>D118*V107</f>
        <v>#REF!</v>
      </c>
      <c r="W118" s="194"/>
      <c r="X118" s="192"/>
      <c r="Y118" s="195"/>
    </row>
    <row r="119" spans="1:25">
      <c r="A119" s="79" t="s">
        <v>274</v>
      </c>
      <c r="B119" s="80" t="s">
        <v>275</v>
      </c>
      <c r="C119" s="81" t="s">
        <v>17</v>
      </c>
      <c r="D119" s="56"/>
      <c r="E119" s="33" t="e">
        <f>ROUND(#REF!*5.2%+#REF!/1,0)</f>
        <v>#REF!</v>
      </c>
      <c r="F119" s="33" t="e">
        <f>ROUND(#REF!*5.2%+#REF!/1,0)</f>
        <v>#REF!</v>
      </c>
      <c r="G119" s="33" t="e">
        <f>ROUND(#REF!*5.2%+#REF!/1,0)</f>
        <v>#REF!</v>
      </c>
      <c r="N119" s="128"/>
      <c r="O119" s="129"/>
      <c r="P119" s="129"/>
      <c r="Q119" s="166"/>
      <c r="R119" s="189"/>
      <c r="S119" s="156">
        <v>420</v>
      </c>
      <c r="T119" s="156">
        <v>420</v>
      </c>
      <c r="U119" s="190">
        <v>480</v>
      </c>
      <c r="V119" s="189"/>
      <c r="W119" s="156" t="e">
        <f>E119*V107</f>
        <v>#REF!</v>
      </c>
      <c r="X119" s="156" t="e">
        <f>F119*V107</f>
        <v>#REF!</v>
      </c>
      <c r="Y119" s="190" t="e">
        <f>G119*V107</f>
        <v>#REF!</v>
      </c>
    </row>
    <row r="120" spans="1:25">
      <c r="A120" s="37" t="s">
        <v>276</v>
      </c>
      <c r="B120" s="38" t="s">
        <v>677</v>
      </c>
      <c r="C120" s="39" t="s">
        <v>17</v>
      </c>
      <c r="D120" s="40" t="e">
        <f>ROUND(#REF!*5.2%+#REF!/1,0)</f>
        <v>#REF!</v>
      </c>
      <c r="E120" s="74"/>
      <c r="F120" s="74"/>
      <c r="G120" s="75"/>
      <c r="N120" s="128"/>
      <c r="O120" s="129"/>
      <c r="P120" s="129"/>
      <c r="Q120" s="166"/>
      <c r="R120" s="169">
        <v>365</v>
      </c>
      <c r="S120" s="183"/>
      <c r="T120" s="200"/>
      <c r="U120" s="191"/>
      <c r="V120" s="169" t="e">
        <f>D120*V107</f>
        <v>#REF!</v>
      </c>
      <c r="W120" s="183"/>
      <c r="X120" s="183"/>
      <c r="Y120" s="191"/>
    </row>
    <row r="121" ht="24.75" spans="1:25">
      <c r="A121" s="44" t="s">
        <v>278</v>
      </c>
      <c r="B121" s="45" t="s">
        <v>678</v>
      </c>
      <c r="C121" s="46" t="s">
        <v>17</v>
      </c>
      <c r="D121" s="72" t="e">
        <f>ROUND(#REF!*5.2%+#REF!/1,0)</f>
        <v>#REF!</v>
      </c>
      <c r="E121" s="74"/>
      <c r="F121" s="74"/>
      <c r="G121" s="75"/>
      <c r="N121" s="128"/>
      <c r="O121" s="129"/>
      <c r="P121" s="129"/>
      <c r="Q121" s="166"/>
      <c r="R121" s="171">
        <v>745</v>
      </c>
      <c r="S121" s="194"/>
      <c r="T121" s="192"/>
      <c r="U121" s="195"/>
      <c r="V121" s="171" t="e">
        <f>D121*V107</f>
        <v>#REF!</v>
      </c>
      <c r="W121" s="194"/>
      <c r="X121" s="194"/>
      <c r="Y121" s="195"/>
    </row>
    <row r="122" spans="1:25">
      <c r="A122" s="79" t="s">
        <v>280</v>
      </c>
      <c r="B122" s="80" t="s">
        <v>281</v>
      </c>
      <c r="C122" s="81" t="s">
        <v>17</v>
      </c>
      <c r="D122" s="56"/>
      <c r="E122" s="33" t="e">
        <f>ROUND(#REF!*5.2%+#REF!/1,0)</f>
        <v>#REF!</v>
      </c>
      <c r="F122" s="33" t="e">
        <f>ROUND(#REF!*5.2%+#REF!/1,0)</f>
        <v>#REF!</v>
      </c>
      <c r="G122" s="33" t="e">
        <f>ROUND(#REF!*5.2%+#REF!/1,0)</f>
        <v>#REF!</v>
      </c>
      <c r="N122" s="128"/>
      <c r="O122" s="129"/>
      <c r="P122" s="129"/>
      <c r="Q122" s="166"/>
      <c r="R122" s="189"/>
      <c r="S122" s="156" t="e">
        <f>E122*R107</f>
        <v>#REF!</v>
      </c>
      <c r="T122" s="156" t="e">
        <f>F122*R107</f>
        <v>#REF!</v>
      </c>
      <c r="U122" s="190">
        <v>1620</v>
      </c>
      <c r="V122" s="189"/>
      <c r="W122" s="156" t="e">
        <f>E122*V107</f>
        <v>#REF!</v>
      </c>
      <c r="X122" s="156" t="e">
        <f>F122*V107</f>
        <v>#REF!</v>
      </c>
      <c r="Y122" s="190" t="e">
        <f>G122*V107</f>
        <v>#REF!</v>
      </c>
    </row>
    <row r="123" spans="1:25">
      <c r="A123" s="37" t="s">
        <v>282</v>
      </c>
      <c r="B123" s="38" t="s">
        <v>679</v>
      </c>
      <c r="C123" s="39" t="s">
        <v>17</v>
      </c>
      <c r="D123" s="40" t="e">
        <f>ROUND(#REF!*5.2%+#REF!/1,0)</f>
        <v>#REF!</v>
      </c>
      <c r="E123" s="74"/>
      <c r="F123" s="74"/>
      <c r="G123" s="75"/>
      <c r="N123" s="128"/>
      <c r="O123" s="129"/>
      <c r="P123" s="129"/>
      <c r="Q123" s="166"/>
      <c r="R123" s="199">
        <v>1225</v>
      </c>
      <c r="S123" s="183"/>
      <c r="T123" s="183"/>
      <c r="U123" s="191"/>
      <c r="V123" s="169" t="e">
        <f>D123*V107</f>
        <v>#REF!</v>
      </c>
      <c r="W123" s="183"/>
      <c r="X123" s="183"/>
      <c r="Y123" s="191"/>
    </row>
    <row r="124" ht="24.75" spans="1:25">
      <c r="A124" s="44" t="s">
        <v>284</v>
      </c>
      <c r="B124" s="45" t="s">
        <v>680</v>
      </c>
      <c r="C124" s="46" t="s">
        <v>17</v>
      </c>
      <c r="D124" s="72" t="e">
        <f>ROUND(#REF!*5.2%+#REF!/1,0)</f>
        <v>#REF!</v>
      </c>
      <c r="E124" s="74"/>
      <c r="F124" s="74"/>
      <c r="G124" s="75"/>
      <c r="N124" s="130"/>
      <c r="O124" s="131"/>
      <c r="P124" s="131"/>
      <c r="Q124" s="170"/>
      <c r="R124" s="171">
        <v>2510</v>
      </c>
      <c r="S124" s="194"/>
      <c r="T124" s="194"/>
      <c r="U124" s="195"/>
      <c r="V124" s="171" t="e">
        <f>D124*V107</f>
        <v>#REF!</v>
      </c>
      <c r="W124" s="194"/>
      <c r="X124" s="194"/>
      <c r="Y124" s="195"/>
    </row>
    <row r="125" s="1" customFormat="1" ht="15.75" spans="1:25">
      <c r="A125" s="240">
        <v>10</v>
      </c>
      <c r="B125" s="212" t="s">
        <v>286</v>
      </c>
      <c r="C125" s="241"/>
      <c r="D125" s="241"/>
      <c r="E125" s="242" t="s">
        <v>681</v>
      </c>
      <c r="F125" s="242"/>
      <c r="G125" s="243"/>
      <c r="N125" s="153">
        <v>0.2</v>
      </c>
      <c r="O125" s="154"/>
      <c r="P125" s="154"/>
      <c r="Q125" s="161"/>
      <c r="R125" s="153">
        <v>0.2</v>
      </c>
      <c r="S125" s="154"/>
      <c r="T125" s="154"/>
      <c r="U125" s="161"/>
      <c r="V125" s="153">
        <v>0.3</v>
      </c>
      <c r="W125" s="154"/>
      <c r="X125" s="154"/>
      <c r="Y125" s="161"/>
    </row>
    <row r="126" spans="1:25">
      <c r="A126" s="244">
        <v>1010</v>
      </c>
      <c r="B126" s="80" t="s">
        <v>287</v>
      </c>
      <c r="C126" s="81" t="s">
        <v>288</v>
      </c>
      <c r="D126" s="56"/>
      <c r="E126" s="33" t="e">
        <f>ROUND(#REF!*5.2%+#REF!/1,0)</f>
        <v>#REF!</v>
      </c>
      <c r="F126" s="33" t="e">
        <f>ROUND(#REF!*5.2%+#REF!/1,0)</f>
        <v>#REF!</v>
      </c>
      <c r="G126" s="33" t="e">
        <f>ROUND(#REF!*5.2%+#REF!/1,0)</f>
        <v>#REF!</v>
      </c>
      <c r="N126" s="134"/>
      <c r="O126" s="155">
        <v>20</v>
      </c>
      <c r="P126" s="156">
        <v>20</v>
      </c>
      <c r="Q126" s="190">
        <v>25</v>
      </c>
      <c r="R126" s="134"/>
      <c r="S126" s="156">
        <v>20</v>
      </c>
      <c r="T126" s="156">
        <v>20</v>
      </c>
      <c r="U126" s="190">
        <v>25</v>
      </c>
      <c r="V126" s="189"/>
      <c r="W126" s="156" t="e">
        <f>E126*V125</f>
        <v>#REF!</v>
      </c>
      <c r="X126" s="156" t="e">
        <f>F126*V125</f>
        <v>#REF!</v>
      </c>
      <c r="Y126" s="190" t="e">
        <f>G126*V125</f>
        <v>#REF!</v>
      </c>
    </row>
    <row r="127" ht="24" spans="1:25">
      <c r="A127" s="245">
        <v>1011</v>
      </c>
      <c r="B127" s="38" t="s">
        <v>289</v>
      </c>
      <c r="C127" s="39" t="s">
        <v>288</v>
      </c>
      <c r="D127" s="40" t="e">
        <f>ROUND(#REF!*5.2%+#REF!/1,0)</f>
        <v>#REF!</v>
      </c>
      <c r="E127" s="74"/>
      <c r="F127" s="74"/>
      <c r="G127" s="75"/>
      <c r="H127" s="82">
        <v>0.893617021276596</v>
      </c>
      <c r="I127" s="82">
        <v>0.893617021276596</v>
      </c>
      <c r="J127" s="82">
        <v>0.878640776699029</v>
      </c>
      <c r="K127" s="145">
        <v>168</v>
      </c>
      <c r="L127" s="145">
        <v>168</v>
      </c>
      <c r="M127" s="146">
        <v>181</v>
      </c>
      <c r="N127" s="169">
        <v>20</v>
      </c>
      <c r="O127" s="246"/>
      <c r="P127" s="183"/>
      <c r="Q127" s="191"/>
      <c r="R127" s="169">
        <v>20</v>
      </c>
      <c r="S127" s="183"/>
      <c r="T127" s="183"/>
      <c r="U127" s="191"/>
      <c r="V127" s="169" t="e">
        <f>D127*V125</f>
        <v>#REF!</v>
      </c>
      <c r="W127" s="183"/>
      <c r="X127" s="183"/>
      <c r="Y127" s="191"/>
    </row>
    <row r="128" ht="24" spans="1:25">
      <c r="A128" s="245">
        <v>1012</v>
      </c>
      <c r="B128" s="38" t="s">
        <v>290</v>
      </c>
      <c r="C128" s="39" t="s">
        <v>288</v>
      </c>
      <c r="D128" s="40" t="e">
        <f>ROUND(#REF!*5.2%+#REF!/1,0)</f>
        <v>#REF!</v>
      </c>
      <c r="E128" s="74"/>
      <c r="F128" s="74"/>
      <c r="G128" s="75"/>
      <c r="H128" s="82">
        <v>0.889937106918239</v>
      </c>
      <c r="I128" s="82">
        <v>0.889937106918239</v>
      </c>
      <c r="J128" s="82">
        <v>0.880952380952381</v>
      </c>
      <c r="K128" s="145">
        <v>298</v>
      </c>
      <c r="L128" s="145">
        <v>298</v>
      </c>
      <c r="M128" s="146">
        <v>311</v>
      </c>
      <c r="N128" s="169">
        <v>50</v>
      </c>
      <c r="O128" s="246"/>
      <c r="P128" s="183"/>
      <c r="Q128" s="191"/>
      <c r="R128" s="169">
        <v>50</v>
      </c>
      <c r="S128" s="183"/>
      <c r="T128" s="183"/>
      <c r="U128" s="191"/>
      <c r="V128" s="169" t="e">
        <f>D128*V125</f>
        <v>#REF!</v>
      </c>
      <c r="W128" s="183"/>
      <c r="X128" s="183"/>
      <c r="Y128" s="191"/>
    </row>
    <row r="129" ht="24" spans="1:25">
      <c r="A129" s="245">
        <v>1013</v>
      </c>
      <c r="B129" s="38" t="s">
        <v>291</v>
      </c>
      <c r="C129" s="39" t="s">
        <v>288</v>
      </c>
      <c r="D129" s="40" t="e">
        <f>ROUND(#REF!*5.2%+#REF!/1,0)</f>
        <v>#REF!</v>
      </c>
      <c r="E129" s="74"/>
      <c r="F129" s="74"/>
      <c r="G129" s="75"/>
      <c r="H129" s="82">
        <v>0.897260273972603</v>
      </c>
      <c r="I129" s="82">
        <v>0.897260273972603</v>
      </c>
      <c r="J129" s="82">
        <v>0.878048780487805</v>
      </c>
      <c r="K129" s="145">
        <v>131</v>
      </c>
      <c r="L129" s="145">
        <v>131</v>
      </c>
      <c r="M129" s="146">
        <v>144</v>
      </c>
      <c r="N129" s="169">
        <v>10</v>
      </c>
      <c r="O129" s="246"/>
      <c r="P129" s="183"/>
      <c r="Q129" s="191"/>
      <c r="R129" s="169">
        <v>10</v>
      </c>
      <c r="S129" s="183"/>
      <c r="T129" s="183"/>
      <c r="U129" s="191"/>
      <c r="V129" s="169" t="e">
        <f>D129*V125</f>
        <v>#REF!</v>
      </c>
      <c r="W129" s="183"/>
      <c r="X129" s="183"/>
      <c r="Y129" s="191"/>
    </row>
    <row r="130" ht="24.75" spans="1:25">
      <c r="A130" s="283">
        <v>1014</v>
      </c>
      <c r="B130" s="45" t="s">
        <v>292</v>
      </c>
      <c r="C130" s="46" t="s">
        <v>288</v>
      </c>
      <c r="D130" s="72" t="e">
        <f>ROUND(#REF!*5.2%+#REF!/1,0)</f>
        <v>#REF!</v>
      </c>
      <c r="E130" s="74"/>
      <c r="F130" s="74"/>
      <c r="G130" s="75"/>
      <c r="H130" s="82">
        <v>0.898648648648649</v>
      </c>
      <c r="I130" s="82">
        <v>0.898648648648649</v>
      </c>
      <c r="J130" s="82">
        <v>0.879518072289157</v>
      </c>
      <c r="K130" s="145">
        <v>133</v>
      </c>
      <c r="L130" s="145">
        <v>133</v>
      </c>
      <c r="M130" s="146">
        <v>146</v>
      </c>
      <c r="N130" s="171">
        <v>10</v>
      </c>
      <c r="O130" s="269"/>
      <c r="P130" s="194"/>
      <c r="Q130" s="195"/>
      <c r="R130" s="171">
        <v>10</v>
      </c>
      <c r="S130" s="194"/>
      <c r="T130" s="194"/>
      <c r="U130" s="195"/>
      <c r="V130" s="171" t="e">
        <f>D130*V125</f>
        <v>#REF!</v>
      </c>
      <c r="W130" s="194"/>
      <c r="X130" s="194"/>
      <c r="Y130" s="195"/>
    </row>
    <row r="131" ht="24" spans="1:25">
      <c r="A131" s="284">
        <v>1020</v>
      </c>
      <c r="B131" s="80" t="s">
        <v>293</v>
      </c>
      <c r="C131" s="81" t="s">
        <v>288</v>
      </c>
      <c r="D131" s="56"/>
      <c r="E131" s="33" t="e">
        <f>ROUND(#REF!*5.2%+#REF!/1,0)</f>
        <v>#REF!</v>
      </c>
      <c r="F131" s="33" t="e">
        <f>ROUND(#REF!*5.2%+#REF!/1,0)</f>
        <v>#REF!</v>
      </c>
      <c r="G131" s="33" t="e">
        <f>ROUND(#REF!*5.2%+#REF!/1,0)</f>
        <v>#REF!</v>
      </c>
      <c r="N131" s="189"/>
      <c r="O131" s="265">
        <v>40</v>
      </c>
      <c r="P131" s="164">
        <v>40</v>
      </c>
      <c r="Q131" s="190" t="e">
        <f>G131*N125</f>
        <v>#REF!</v>
      </c>
      <c r="R131" s="189"/>
      <c r="S131" s="164">
        <v>40</v>
      </c>
      <c r="T131" s="164">
        <v>40</v>
      </c>
      <c r="U131" s="190" t="e">
        <f>G131*R125</f>
        <v>#REF!</v>
      </c>
      <c r="V131" s="189"/>
      <c r="W131" s="156" t="e">
        <f>E131*V125</f>
        <v>#REF!</v>
      </c>
      <c r="X131" s="156" t="e">
        <f>F131*V125</f>
        <v>#REF!</v>
      </c>
      <c r="Y131" s="190" t="e">
        <f>G131*V125</f>
        <v>#REF!</v>
      </c>
    </row>
    <row r="132" ht="24" spans="1:25">
      <c r="A132" s="245">
        <v>1021</v>
      </c>
      <c r="B132" s="38" t="s">
        <v>294</v>
      </c>
      <c r="C132" s="39" t="s">
        <v>288</v>
      </c>
      <c r="D132" s="40" t="e">
        <f>ROUND(#REF!*5.2%+#REF!/1,0)</f>
        <v>#REF!</v>
      </c>
      <c r="E132" s="74"/>
      <c r="F132" s="74"/>
      <c r="G132" s="75"/>
      <c r="H132" s="82">
        <v>0.939393939393939</v>
      </c>
      <c r="I132" s="82">
        <v>0.939393939393939</v>
      </c>
      <c r="J132" s="82">
        <v>0.931693989071038</v>
      </c>
      <c r="K132" s="145">
        <v>310</v>
      </c>
      <c r="L132" s="145">
        <v>310</v>
      </c>
      <c r="M132" s="146">
        <v>341</v>
      </c>
      <c r="N132" s="169">
        <v>30</v>
      </c>
      <c r="O132" s="246"/>
      <c r="P132" s="183"/>
      <c r="Q132" s="191"/>
      <c r="R132" s="169">
        <v>30</v>
      </c>
      <c r="S132" s="183"/>
      <c r="T132" s="183"/>
      <c r="U132" s="191"/>
      <c r="V132" s="169" t="e">
        <f>D132*V125</f>
        <v>#REF!</v>
      </c>
      <c r="W132" s="183"/>
      <c r="X132" s="183"/>
      <c r="Y132" s="191"/>
    </row>
    <row r="133" ht="24" spans="1:25">
      <c r="A133" s="285">
        <v>1022</v>
      </c>
      <c r="B133" s="38" t="s">
        <v>295</v>
      </c>
      <c r="C133" s="39" t="s">
        <v>288</v>
      </c>
      <c r="D133" s="40" t="e">
        <f>ROUND(#REF!*5.2%+#REF!/1,0)</f>
        <v>#REF!</v>
      </c>
      <c r="E133" s="74"/>
      <c r="F133" s="74"/>
      <c r="G133" s="75"/>
      <c r="H133" s="82">
        <v>0.933078393881453</v>
      </c>
      <c r="I133" s="82">
        <v>0.933078393881453</v>
      </c>
      <c r="J133" s="82">
        <v>0.928443649373882</v>
      </c>
      <c r="K133" s="145">
        <v>503</v>
      </c>
      <c r="L133" s="145">
        <v>503</v>
      </c>
      <c r="M133" s="146">
        <v>534</v>
      </c>
      <c r="N133" s="169">
        <v>70</v>
      </c>
      <c r="O133" s="246"/>
      <c r="P133" s="183"/>
      <c r="Q133" s="191"/>
      <c r="R133" s="169">
        <v>70</v>
      </c>
      <c r="S133" s="183"/>
      <c r="T133" s="183"/>
      <c r="U133" s="191"/>
      <c r="V133" s="169" t="e">
        <f>D133*V125</f>
        <v>#REF!</v>
      </c>
      <c r="W133" s="183"/>
      <c r="X133" s="183"/>
      <c r="Y133" s="191"/>
    </row>
    <row r="134" ht="24" spans="1:25">
      <c r="A134" s="286">
        <v>1023</v>
      </c>
      <c r="B134" s="38" t="s">
        <v>296</v>
      </c>
      <c r="C134" s="39" t="s">
        <v>288</v>
      </c>
      <c r="D134" s="40" t="e">
        <f>ROUND(#REF!*5.2%+#REF!/1,0)</f>
        <v>#REF!</v>
      </c>
      <c r="E134" s="74"/>
      <c r="F134" s="74"/>
      <c r="G134" s="75"/>
      <c r="H134" s="82">
        <v>0.943820224719101</v>
      </c>
      <c r="I134" s="82">
        <v>0.943820224719101</v>
      </c>
      <c r="J134" s="82">
        <v>0.933993399339934</v>
      </c>
      <c r="K134" s="145">
        <v>252</v>
      </c>
      <c r="L134" s="145">
        <v>252</v>
      </c>
      <c r="M134" s="146">
        <v>283</v>
      </c>
      <c r="N134" s="169">
        <v>20</v>
      </c>
      <c r="O134" s="246"/>
      <c r="P134" s="183"/>
      <c r="Q134" s="191"/>
      <c r="R134" s="169">
        <v>20</v>
      </c>
      <c r="S134" s="183"/>
      <c r="T134" s="183"/>
      <c r="U134" s="191"/>
      <c r="V134" s="169" t="e">
        <f>D134*V125</f>
        <v>#REF!</v>
      </c>
      <c r="W134" s="183"/>
      <c r="X134" s="183"/>
      <c r="Y134" s="191"/>
    </row>
    <row r="135" ht="24.75" spans="1:25">
      <c r="A135" s="283">
        <v>1024</v>
      </c>
      <c r="B135" s="45" t="s">
        <v>297</v>
      </c>
      <c r="C135" s="46" t="s">
        <v>288</v>
      </c>
      <c r="D135" s="72" t="e">
        <f>ROUND(#REF!*5.2%+#REF!/1,0)</f>
        <v>#REF!</v>
      </c>
      <c r="E135" s="74"/>
      <c r="F135" s="74"/>
      <c r="G135" s="75"/>
      <c r="H135" s="82">
        <v>0.944237918215613</v>
      </c>
      <c r="I135" s="82">
        <v>0.944237918215613</v>
      </c>
      <c r="J135" s="82">
        <v>0.934426229508197</v>
      </c>
      <c r="K135" s="145">
        <v>254</v>
      </c>
      <c r="L135" s="145">
        <v>254</v>
      </c>
      <c r="M135" s="146">
        <v>285</v>
      </c>
      <c r="N135" s="171">
        <v>20</v>
      </c>
      <c r="O135" s="269"/>
      <c r="P135" s="194"/>
      <c r="Q135" s="195"/>
      <c r="R135" s="171">
        <v>20</v>
      </c>
      <c r="S135" s="194"/>
      <c r="T135" s="194"/>
      <c r="U135" s="195"/>
      <c r="V135" s="171" t="e">
        <f>D135*V125</f>
        <v>#REF!</v>
      </c>
      <c r="W135" s="194"/>
      <c r="X135" s="194"/>
      <c r="Y135" s="195"/>
    </row>
    <row r="136" ht="22.5" spans="1:25">
      <c r="A136" s="287">
        <v>1030</v>
      </c>
      <c r="B136" s="288" t="s">
        <v>298</v>
      </c>
      <c r="C136" s="289" t="s">
        <v>288</v>
      </c>
      <c r="D136" s="56"/>
      <c r="E136" s="33" t="e">
        <f>ROUND(#REF!*5.2%+#REF!/1,0)</f>
        <v>#REF!</v>
      </c>
      <c r="F136" s="33" t="e">
        <f>ROUND(#REF!*5.2%+#REF!/1,0)</f>
        <v>#REF!</v>
      </c>
      <c r="G136" s="33" t="e">
        <f>ROUND(#REF!*5.2%+#REF!/1,0)</f>
        <v>#REF!</v>
      </c>
      <c r="N136" s="134"/>
      <c r="O136" s="155">
        <v>20</v>
      </c>
      <c r="P136" s="156">
        <v>20</v>
      </c>
      <c r="Q136" s="190">
        <v>25</v>
      </c>
      <c r="R136" s="189"/>
      <c r="S136" s="156">
        <v>20</v>
      </c>
      <c r="T136" s="156">
        <v>20</v>
      </c>
      <c r="U136" s="190">
        <v>25</v>
      </c>
      <c r="V136" s="189"/>
      <c r="W136" s="156" t="e">
        <f>E136*V125</f>
        <v>#REF!</v>
      </c>
      <c r="X136" s="156" t="e">
        <f>F136*V125</f>
        <v>#REF!</v>
      </c>
      <c r="Y136" s="190" t="e">
        <f>G136*V125</f>
        <v>#REF!</v>
      </c>
    </row>
    <row r="137" ht="22.5" spans="1:25">
      <c r="A137" s="290">
        <v>1031</v>
      </c>
      <c r="B137" s="291" t="s">
        <v>299</v>
      </c>
      <c r="C137" s="292" t="s">
        <v>288</v>
      </c>
      <c r="D137" s="40" t="e">
        <f>ROUND(#REF!*5.2%+#REF!/1,0)</f>
        <v>#REF!</v>
      </c>
      <c r="E137" s="74"/>
      <c r="F137" s="74"/>
      <c r="G137" s="75"/>
      <c r="H137" s="82">
        <v>0.893617021276596</v>
      </c>
      <c r="I137" s="82">
        <v>0.893617021276596</v>
      </c>
      <c r="J137" s="82">
        <v>0.878640776699029</v>
      </c>
      <c r="K137" s="145">
        <v>168</v>
      </c>
      <c r="L137" s="145">
        <v>168</v>
      </c>
      <c r="M137" s="146">
        <v>181</v>
      </c>
      <c r="N137" s="169">
        <v>20</v>
      </c>
      <c r="O137" s="246"/>
      <c r="P137" s="183"/>
      <c r="Q137" s="191"/>
      <c r="R137" s="169">
        <v>20</v>
      </c>
      <c r="S137" s="183"/>
      <c r="T137" s="183"/>
      <c r="U137" s="191"/>
      <c r="V137" s="169" t="e">
        <f>D137*V125</f>
        <v>#REF!</v>
      </c>
      <c r="W137" s="183"/>
      <c r="X137" s="183"/>
      <c r="Y137" s="191"/>
    </row>
    <row r="138" ht="22.5" spans="1:25">
      <c r="A138" s="293">
        <v>1032</v>
      </c>
      <c r="B138" s="294" t="s">
        <v>300</v>
      </c>
      <c r="C138" s="295" t="s">
        <v>288</v>
      </c>
      <c r="D138" s="40" t="e">
        <f>ROUND(#REF!*5.2%+#REF!/1,0)</f>
        <v>#REF!</v>
      </c>
      <c r="E138" s="74"/>
      <c r="F138" s="74"/>
      <c r="G138" s="75"/>
      <c r="H138" s="82">
        <v>0.889937106918239</v>
      </c>
      <c r="I138" s="82">
        <v>0.889937106918239</v>
      </c>
      <c r="J138" s="82">
        <v>0.880952380952381</v>
      </c>
      <c r="K138" s="145">
        <v>298</v>
      </c>
      <c r="L138" s="145">
        <v>298</v>
      </c>
      <c r="M138" s="146">
        <v>311</v>
      </c>
      <c r="N138" s="169">
        <v>50</v>
      </c>
      <c r="O138" s="246"/>
      <c r="P138" s="183"/>
      <c r="Q138" s="191"/>
      <c r="R138" s="169">
        <v>50</v>
      </c>
      <c r="S138" s="183"/>
      <c r="T138" s="183"/>
      <c r="U138" s="191"/>
      <c r="V138" s="169" t="e">
        <f>D138*V125</f>
        <v>#REF!</v>
      </c>
      <c r="W138" s="183"/>
      <c r="X138" s="183"/>
      <c r="Y138" s="191"/>
    </row>
    <row r="139" ht="22.5" spans="1:25">
      <c r="A139" s="296">
        <v>1033</v>
      </c>
      <c r="B139" s="297" t="s">
        <v>301</v>
      </c>
      <c r="C139" s="298" t="s">
        <v>288</v>
      </c>
      <c r="D139" s="40" t="e">
        <f>ROUND(#REF!*5.2%+#REF!/1,0)</f>
        <v>#REF!</v>
      </c>
      <c r="E139" s="74"/>
      <c r="F139" s="74"/>
      <c r="G139" s="75"/>
      <c r="H139" s="82">
        <v>0.897260273972603</v>
      </c>
      <c r="I139" s="82">
        <v>0.897260273972603</v>
      </c>
      <c r="J139" s="82">
        <v>0.878048780487805</v>
      </c>
      <c r="K139" s="145">
        <v>131</v>
      </c>
      <c r="L139" s="145">
        <v>131</v>
      </c>
      <c r="M139" s="146">
        <v>144</v>
      </c>
      <c r="N139" s="169">
        <v>10</v>
      </c>
      <c r="O139" s="246"/>
      <c r="P139" s="183"/>
      <c r="Q139" s="191"/>
      <c r="R139" s="169">
        <v>10</v>
      </c>
      <c r="S139" s="183"/>
      <c r="T139" s="183"/>
      <c r="U139" s="191"/>
      <c r="V139" s="169" t="e">
        <f>D139*V125</f>
        <v>#REF!</v>
      </c>
      <c r="W139" s="183"/>
      <c r="X139" s="183"/>
      <c r="Y139" s="191"/>
    </row>
    <row r="140" ht="23.25" spans="1:25">
      <c r="A140" s="299">
        <v>1034</v>
      </c>
      <c r="B140" s="300" t="s">
        <v>302</v>
      </c>
      <c r="C140" s="301" t="s">
        <v>288</v>
      </c>
      <c r="D140" s="72" t="e">
        <f>ROUND(#REF!*5.2%+#REF!/1,0)</f>
        <v>#REF!</v>
      </c>
      <c r="E140" s="74"/>
      <c r="F140" s="74"/>
      <c r="G140" s="75"/>
      <c r="H140" s="82">
        <v>0.898648648648649</v>
      </c>
      <c r="I140" s="82">
        <v>0.898648648648649</v>
      </c>
      <c r="J140" s="82">
        <v>0.879518072289157</v>
      </c>
      <c r="K140" s="145">
        <v>133</v>
      </c>
      <c r="L140" s="145">
        <v>133</v>
      </c>
      <c r="M140" s="146">
        <v>146</v>
      </c>
      <c r="N140" s="171">
        <v>10</v>
      </c>
      <c r="O140" s="269"/>
      <c r="P140" s="194"/>
      <c r="Q140" s="195"/>
      <c r="R140" s="171">
        <v>10</v>
      </c>
      <c r="S140" s="194"/>
      <c r="T140" s="194"/>
      <c r="U140" s="195"/>
      <c r="V140" s="171" t="e">
        <f>D140*V125</f>
        <v>#REF!</v>
      </c>
      <c r="W140" s="194"/>
      <c r="X140" s="194"/>
      <c r="Y140" s="195"/>
    </row>
    <row r="141" ht="15.75" spans="1:25">
      <c r="A141" s="240">
        <v>11</v>
      </c>
      <c r="B141" s="302" t="s">
        <v>314</v>
      </c>
      <c r="C141" s="303"/>
      <c r="D141" s="304"/>
      <c r="E141" s="304"/>
      <c r="F141" s="304"/>
      <c r="G141" s="305"/>
      <c r="N141" s="325"/>
      <c r="O141" s="326"/>
      <c r="P141" s="326"/>
      <c r="Q141" s="334"/>
      <c r="R141" s="153">
        <v>0.2</v>
      </c>
      <c r="S141" s="154"/>
      <c r="T141" s="154"/>
      <c r="U141" s="161"/>
      <c r="V141" s="153">
        <v>0.3</v>
      </c>
      <c r="W141" s="154"/>
      <c r="X141" s="154"/>
      <c r="Y141" s="161"/>
    </row>
    <row r="142" spans="1:25">
      <c r="A142" s="306">
        <v>1110</v>
      </c>
      <c r="B142" s="84" t="s">
        <v>315</v>
      </c>
      <c r="C142" s="85" t="s">
        <v>17</v>
      </c>
      <c r="D142" s="56"/>
      <c r="E142" s="33" t="e">
        <f>ROUND(#REF!*5.2%+#REF!/1,0)</f>
        <v>#REF!</v>
      </c>
      <c r="F142" s="33" t="e">
        <f>ROUND(#REF!*5.2%+#REF!/1,0)</f>
        <v>#REF!</v>
      </c>
      <c r="G142" s="33" t="e">
        <f>ROUND(#REF!*5.2%+#REF!/1,0)</f>
        <v>#REF!</v>
      </c>
      <c r="N142" s="327" t="s">
        <v>657</v>
      </c>
      <c r="O142" s="328"/>
      <c r="P142" s="328"/>
      <c r="Q142" s="328"/>
      <c r="R142" s="189"/>
      <c r="S142" s="156">
        <v>90</v>
      </c>
      <c r="T142" s="156">
        <v>90</v>
      </c>
      <c r="U142" s="190">
        <v>105</v>
      </c>
      <c r="V142" s="189"/>
      <c r="W142" s="156" t="e">
        <f>E142*V141</f>
        <v>#REF!</v>
      </c>
      <c r="X142" s="156" t="e">
        <f>E142*V141</f>
        <v>#REF!</v>
      </c>
      <c r="Y142" s="190" t="e">
        <f>G142*V141</f>
        <v>#REF!</v>
      </c>
    </row>
    <row r="143" ht="24" spans="1:25">
      <c r="A143" s="307">
        <v>1111</v>
      </c>
      <c r="B143" s="87" t="s">
        <v>316</v>
      </c>
      <c r="C143" s="88" t="s">
        <v>17</v>
      </c>
      <c r="D143" s="40" t="e">
        <f>ROUND(#REF!*5.2%+#REF!/1,0)</f>
        <v>#REF!</v>
      </c>
      <c r="E143" s="74"/>
      <c r="F143" s="74"/>
      <c r="G143" s="75"/>
      <c r="N143" s="329"/>
      <c r="O143" s="129"/>
      <c r="P143" s="129"/>
      <c r="Q143" s="129"/>
      <c r="R143" s="169">
        <v>30</v>
      </c>
      <c r="S143" s="183"/>
      <c r="T143" s="183"/>
      <c r="U143" s="191"/>
      <c r="V143" s="169" t="e">
        <f>D143*V141</f>
        <v>#REF!</v>
      </c>
      <c r="W143" s="183"/>
      <c r="X143" s="183"/>
      <c r="Y143" s="191"/>
    </row>
    <row r="144" ht="24.75" spans="1:25">
      <c r="A144" s="308">
        <v>1112</v>
      </c>
      <c r="B144" s="90" t="s">
        <v>317</v>
      </c>
      <c r="C144" s="91" t="s">
        <v>17</v>
      </c>
      <c r="D144" s="72" t="e">
        <f>ROUND(#REF!*5.2%+#REF!/1,0)</f>
        <v>#REF!</v>
      </c>
      <c r="E144" s="74"/>
      <c r="F144" s="74"/>
      <c r="G144" s="75"/>
      <c r="N144" s="329"/>
      <c r="O144" s="129"/>
      <c r="P144" s="129"/>
      <c r="Q144" s="129"/>
      <c r="R144" s="171">
        <v>60</v>
      </c>
      <c r="S144" s="194"/>
      <c r="T144" s="194"/>
      <c r="U144" s="195"/>
      <c r="V144" s="171" t="e">
        <f>D144*V141</f>
        <v>#REF!</v>
      </c>
      <c r="W144" s="194"/>
      <c r="X144" s="194"/>
      <c r="Y144" s="195"/>
    </row>
    <row r="145" spans="1:25">
      <c r="A145" s="309">
        <v>1120</v>
      </c>
      <c r="B145" s="84" t="s">
        <v>318</v>
      </c>
      <c r="C145" s="85" t="s">
        <v>17</v>
      </c>
      <c r="D145" s="56"/>
      <c r="E145" s="33" t="e">
        <f>ROUND(#REF!*5.2%+#REF!/1,0)</f>
        <v>#REF!</v>
      </c>
      <c r="F145" s="33" t="e">
        <f>ROUND(#REF!*5.2%+#REF!/1,0)</f>
        <v>#REF!</v>
      </c>
      <c r="G145" s="33" t="e">
        <f>ROUND(#REF!*5.2%+#REF!/1,0)</f>
        <v>#REF!</v>
      </c>
      <c r="N145" s="329"/>
      <c r="O145" s="129"/>
      <c r="P145" s="129"/>
      <c r="Q145" s="129"/>
      <c r="R145" s="189"/>
      <c r="S145" s="156">
        <v>90</v>
      </c>
      <c r="T145" s="156">
        <v>90</v>
      </c>
      <c r="U145" s="190">
        <v>105</v>
      </c>
      <c r="V145" s="189"/>
      <c r="W145" s="156" t="e">
        <f>E145*V141</f>
        <v>#REF!</v>
      </c>
      <c r="X145" s="156" t="e">
        <f>F145*V141</f>
        <v>#REF!</v>
      </c>
      <c r="Y145" s="190" t="e">
        <f>G145*V141</f>
        <v>#REF!</v>
      </c>
    </row>
    <row r="146" ht="24" spans="1:25">
      <c r="A146" s="310">
        <v>1121</v>
      </c>
      <c r="B146" s="87" t="s">
        <v>319</v>
      </c>
      <c r="C146" s="88" t="s">
        <v>17</v>
      </c>
      <c r="D146" s="40" t="e">
        <f>ROUND(#REF!*5.2%+#REF!/1,0)</f>
        <v>#REF!</v>
      </c>
      <c r="E146" s="74"/>
      <c r="F146" s="74"/>
      <c r="G146" s="75"/>
      <c r="N146" s="329"/>
      <c r="O146" s="129"/>
      <c r="P146" s="129"/>
      <c r="Q146" s="129"/>
      <c r="R146" s="169">
        <v>45</v>
      </c>
      <c r="S146" s="183"/>
      <c r="T146" s="183"/>
      <c r="U146" s="191"/>
      <c r="V146" s="169" t="e">
        <f>D146*V141</f>
        <v>#REF!</v>
      </c>
      <c r="W146" s="183"/>
      <c r="X146" s="200"/>
      <c r="Y146" s="191"/>
    </row>
    <row r="147" ht="24.75" spans="1:25">
      <c r="A147" s="308">
        <v>1122</v>
      </c>
      <c r="B147" s="90" t="s">
        <v>320</v>
      </c>
      <c r="C147" s="91" t="s">
        <v>17</v>
      </c>
      <c r="D147" s="72" t="e">
        <f>ROUND(#REF!*5.2%+#REF!/1,0)</f>
        <v>#REF!</v>
      </c>
      <c r="E147" s="74"/>
      <c r="F147" s="74"/>
      <c r="G147" s="75"/>
      <c r="N147" s="329"/>
      <c r="O147" s="129"/>
      <c r="P147" s="129"/>
      <c r="Q147" s="129"/>
      <c r="R147" s="171">
        <v>105</v>
      </c>
      <c r="S147" s="194"/>
      <c r="T147" s="194"/>
      <c r="U147" s="195"/>
      <c r="V147" s="171" t="e">
        <f>D147*V141</f>
        <v>#REF!</v>
      </c>
      <c r="W147" s="194"/>
      <c r="X147" s="192"/>
      <c r="Y147" s="195"/>
    </row>
    <row r="148" spans="1:25">
      <c r="A148" s="309">
        <v>1130</v>
      </c>
      <c r="B148" s="84" t="s">
        <v>321</v>
      </c>
      <c r="C148" s="85" t="s">
        <v>17</v>
      </c>
      <c r="D148" s="56"/>
      <c r="E148" s="33" t="e">
        <f>ROUND(#REF!*5.2%+#REF!/1,0)</f>
        <v>#REF!</v>
      </c>
      <c r="F148" s="33" t="e">
        <f>ROUND(#REF!*5.2%+#REF!/1,0)</f>
        <v>#REF!</v>
      </c>
      <c r="G148" s="33" t="e">
        <f>ROUND(#REF!*5.2%+#REF!/1,0)</f>
        <v>#REF!</v>
      </c>
      <c r="N148" s="329"/>
      <c r="O148" s="129"/>
      <c r="P148" s="129"/>
      <c r="Q148" s="129"/>
      <c r="R148" s="189"/>
      <c r="S148" s="156">
        <v>90</v>
      </c>
      <c r="T148" s="156">
        <v>90</v>
      </c>
      <c r="U148" s="190">
        <v>105</v>
      </c>
      <c r="V148" s="189"/>
      <c r="W148" s="156" t="e">
        <f>E148*V141</f>
        <v>#REF!</v>
      </c>
      <c r="X148" s="156" t="e">
        <f>F148*V141</f>
        <v>#REF!</v>
      </c>
      <c r="Y148" s="190" t="e">
        <f>G148*V141</f>
        <v>#REF!</v>
      </c>
    </row>
    <row r="149" ht="24" spans="1:25">
      <c r="A149" s="311">
        <v>1131</v>
      </c>
      <c r="B149" s="87" t="s">
        <v>322</v>
      </c>
      <c r="C149" s="88" t="s">
        <v>17</v>
      </c>
      <c r="D149" s="40" t="e">
        <f>ROUND(#REF!*5.2%+#REF!/1,0)</f>
        <v>#REF!</v>
      </c>
      <c r="E149" s="74"/>
      <c r="F149" s="74"/>
      <c r="G149" s="75"/>
      <c r="N149" s="329"/>
      <c r="O149" s="129"/>
      <c r="P149" s="129"/>
      <c r="Q149" s="129"/>
      <c r="R149" s="169">
        <v>70</v>
      </c>
      <c r="S149" s="183"/>
      <c r="T149" s="183"/>
      <c r="U149" s="191"/>
      <c r="V149" s="169" t="e">
        <f>D149*V141</f>
        <v>#REF!</v>
      </c>
      <c r="W149" s="183"/>
      <c r="X149" s="200"/>
      <c r="Y149" s="191"/>
    </row>
    <row r="150" ht="24.75" spans="1:25">
      <c r="A150" s="308">
        <v>1132</v>
      </c>
      <c r="B150" s="90" t="s">
        <v>323</v>
      </c>
      <c r="C150" s="91" t="s">
        <v>17</v>
      </c>
      <c r="D150" s="72" t="e">
        <f>ROUND(#REF!*5.2%+#REF!/1,0)</f>
        <v>#REF!</v>
      </c>
      <c r="E150" s="74"/>
      <c r="F150" s="74"/>
      <c r="G150" s="75"/>
      <c r="N150" s="329"/>
      <c r="O150" s="129"/>
      <c r="P150" s="129"/>
      <c r="Q150" s="129"/>
      <c r="R150" s="171">
        <v>160</v>
      </c>
      <c r="S150" s="194"/>
      <c r="T150" s="192"/>
      <c r="U150" s="195"/>
      <c r="V150" s="171" t="e">
        <f>D150*V141</f>
        <v>#REF!</v>
      </c>
      <c r="W150" s="194"/>
      <c r="X150" s="192"/>
      <c r="Y150" s="195"/>
    </row>
    <row r="151" spans="1:26">
      <c r="A151" s="309">
        <v>1140</v>
      </c>
      <c r="B151" s="84" t="s">
        <v>324</v>
      </c>
      <c r="C151" s="85" t="s">
        <v>17</v>
      </c>
      <c r="D151" s="56"/>
      <c r="E151" s="33" t="e">
        <f>ROUND(#REF!*5.2%+#REF!/1,0)</f>
        <v>#REF!</v>
      </c>
      <c r="F151" s="33" t="e">
        <f>ROUND(#REF!*5.2%+#REF!/1,0)</f>
        <v>#REF!</v>
      </c>
      <c r="G151" s="33" t="e">
        <f>ROUND(#REF!*5.2%+#REF!/1,0)</f>
        <v>#REF!</v>
      </c>
      <c r="N151" s="329"/>
      <c r="O151" s="129"/>
      <c r="P151" s="129"/>
      <c r="Q151" s="129"/>
      <c r="R151" s="189"/>
      <c r="S151" s="156">
        <v>90</v>
      </c>
      <c r="T151" s="156">
        <v>90</v>
      </c>
      <c r="U151" s="190">
        <v>105</v>
      </c>
      <c r="V151" s="189"/>
      <c r="W151" s="156" t="e">
        <f>E151*V141</f>
        <v>#REF!</v>
      </c>
      <c r="X151" s="156" t="e">
        <f>V141*F151</f>
        <v>#REF!</v>
      </c>
      <c r="Y151" s="190" t="e">
        <f>V141*G151</f>
        <v>#REF!</v>
      </c>
      <c r="Z151" s="96"/>
    </row>
    <row r="152" ht="24" spans="1:25">
      <c r="A152" s="307">
        <v>1141</v>
      </c>
      <c r="B152" s="87" t="s">
        <v>325</v>
      </c>
      <c r="C152" s="88" t="s">
        <v>17</v>
      </c>
      <c r="D152" s="40" t="e">
        <f>ROUND(#REF!*5.2%+#REF!/1,0)</f>
        <v>#REF!</v>
      </c>
      <c r="E152" s="74"/>
      <c r="F152" s="74"/>
      <c r="G152" s="75"/>
      <c r="N152" s="329"/>
      <c r="O152" s="129"/>
      <c r="P152" s="129"/>
      <c r="Q152" s="129"/>
      <c r="R152" s="169" t="e">
        <f>D152*R141</f>
        <v>#REF!</v>
      </c>
      <c r="S152" s="183"/>
      <c r="T152" s="200"/>
      <c r="U152" s="279"/>
      <c r="V152" s="169" t="e">
        <f>D152*V141</f>
        <v>#REF!</v>
      </c>
      <c r="W152" s="183"/>
      <c r="X152" s="183"/>
      <c r="Y152" s="191"/>
    </row>
    <row r="153" ht="24.75" spans="1:25">
      <c r="A153" s="308">
        <v>1142</v>
      </c>
      <c r="B153" s="90" t="s">
        <v>326</v>
      </c>
      <c r="C153" s="91" t="s">
        <v>17</v>
      </c>
      <c r="D153" s="72" t="e">
        <f>ROUND(#REF!*5.2%+#REF!/1,0)</f>
        <v>#REF!</v>
      </c>
      <c r="E153" s="74"/>
      <c r="F153" s="74"/>
      <c r="G153" s="75"/>
      <c r="N153" s="329"/>
      <c r="O153" s="129"/>
      <c r="P153" s="129"/>
      <c r="Q153" s="129"/>
      <c r="R153" s="171">
        <v>430</v>
      </c>
      <c r="S153" s="194"/>
      <c r="T153" s="194"/>
      <c r="U153" s="195"/>
      <c r="V153" s="171" t="e">
        <f>D153*V141</f>
        <v>#REF!</v>
      </c>
      <c r="W153" s="194"/>
      <c r="X153" s="194"/>
      <c r="Y153" s="195"/>
    </row>
    <row r="154" ht="15.75" spans="1:25">
      <c r="A154" s="312">
        <v>12</v>
      </c>
      <c r="B154" s="221" t="s">
        <v>327</v>
      </c>
      <c r="C154" s="313"/>
      <c r="D154" s="213"/>
      <c r="E154" s="213"/>
      <c r="F154" s="213"/>
      <c r="G154" s="214"/>
      <c r="N154" s="143"/>
      <c r="O154" s="144"/>
      <c r="P154" s="144"/>
      <c r="Q154" s="178"/>
      <c r="R154" s="153">
        <v>0.2</v>
      </c>
      <c r="S154" s="154"/>
      <c r="T154" s="154"/>
      <c r="U154" s="161"/>
      <c r="V154" s="153">
        <v>0.3</v>
      </c>
      <c r="W154" s="154"/>
      <c r="X154" s="154"/>
      <c r="Y154" s="161"/>
    </row>
    <row r="155" ht="24" spans="1:25">
      <c r="A155" s="244">
        <v>1210</v>
      </c>
      <c r="B155" s="80" t="s">
        <v>328</v>
      </c>
      <c r="C155" s="81" t="s">
        <v>17</v>
      </c>
      <c r="D155" s="56"/>
      <c r="E155" s="33" t="e">
        <f>ROUND(#REF!*5.2%+#REF!/1,0)</f>
        <v>#REF!</v>
      </c>
      <c r="F155" s="33" t="e">
        <f>ROUND(#REF!*5.2%+#REF!/1,0)</f>
        <v>#REF!</v>
      </c>
      <c r="G155" s="33" t="e">
        <f>ROUND(#REF!*5.2%+#REF!/1,0)</f>
        <v>#REF!</v>
      </c>
      <c r="N155" s="329" t="s">
        <v>657</v>
      </c>
      <c r="O155" s="129"/>
      <c r="P155" s="129"/>
      <c r="Q155" s="129"/>
      <c r="R155" s="189"/>
      <c r="S155" s="156">
        <v>290</v>
      </c>
      <c r="T155" s="156">
        <v>420</v>
      </c>
      <c r="U155" s="190">
        <v>485</v>
      </c>
      <c r="V155" s="189"/>
      <c r="W155" s="156" t="e">
        <f>E155*V154</f>
        <v>#REF!</v>
      </c>
      <c r="X155" s="156" t="e">
        <f>F155*V154</f>
        <v>#REF!</v>
      </c>
      <c r="Y155" s="190" t="e">
        <f>G155*V154</f>
        <v>#REF!</v>
      </c>
    </row>
    <row r="156" ht="24" spans="1:25">
      <c r="A156" s="314">
        <v>1211</v>
      </c>
      <c r="B156" s="38" t="s">
        <v>329</v>
      </c>
      <c r="C156" s="39" t="s">
        <v>17</v>
      </c>
      <c r="D156" s="40" t="e">
        <f>ROUND(#REF!*5.2%+#REF!/1,0)</f>
        <v>#REF!</v>
      </c>
      <c r="E156" s="74"/>
      <c r="F156" s="74"/>
      <c r="G156" s="75"/>
      <c r="N156" s="329"/>
      <c r="O156" s="129"/>
      <c r="P156" s="129"/>
      <c r="Q156" s="129"/>
      <c r="R156" s="169">
        <v>30</v>
      </c>
      <c r="S156" s="183"/>
      <c r="T156" s="183"/>
      <c r="U156" s="191"/>
      <c r="V156" s="169" t="e">
        <f>D156*V154</f>
        <v>#REF!</v>
      </c>
      <c r="W156" s="183"/>
      <c r="X156" s="183"/>
      <c r="Y156" s="191"/>
    </row>
    <row r="157" ht="24.75" spans="1:25">
      <c r="A157" s="283">
        <v>1212</v>
      </c>
      <c r="B157" s="45" t="s">
        <v>330</v>
      </c>
      <c r="C157" s="46" t="s">
        <v>17</v>
      </c>
      <c r="D157" s="72" t="e">
        <f>ROUND(#REF!*5.2%+#REF!/1,0)</f>
        <v>#REF!</v>
      </c>
      <c r="E157" s="74"/>
      <c r="F157" s="74"/>
      <c r="G157" s="75"/>
      <c r="N157" s="329"/>
      <c r="O157" s="129"/>
      <c r="P157" s="129"/>
      <c r="Q157" s="129"/>
      <c r="R157" s="171">
        <v>60</v>
      </c>
      <c r="S157" s="194"/>
      <c r="T157" s="194"/>
      <c r="U157" s="195"/>
      <c r="V157" s="171" t="e">
        <f>D157*V154</f>
        <v>#REF!</v>
      </c>
      <c r="W157" s="194"/>
      <c r="X157" s="194"/>
      <c r="Y157" s="195"/>
    </row>
    <row r="158" ht="24" spans="1:25">
      <c r="A158" s="284">
        <v>1220</v>
      </c>
      <c r="B158" s="80" t="s">
        <v>331</v>
      </c>
      <c r="C158" s="81" t="s">
        <v>17</v>
      </c>
      <c r="D158" s="56"/>
      <c r="E158" s="33" t="e">
        <f>ROUND(#REF!*5.2%+#REF!/1,0)</f>
        <v>#REF!</v>
      </c>
      <c r="F158" s="33" t="e">
        <f>ROUND(#REF!*5.2%+#REF!/1,0)</f>
        <v>#REF!</v>
      </c>
      <c r="G158" s="33" t="e">
        <f>ROUND(#REF!*5.2%+#REF!/1,0)</f>
        <v>#REF!</v>
      </c>
      <c r="N158" s="329"/>
      <c r="O158" s="129"/>
      <c r="P158" s="129"/>
      <c r="Q158" s="129"/>
      <c r="R158" s="189"/>
      <c r="S158" s="156">
        <v>435</v>
      </c>
      <c r="T158" s="156" t="e">
        <f>F158*R154</f>
        <v>#REF!</v>
      </c>
      <c r="U158" s="190">
        <v>735</v>
      </c>
      <c r="V158" s="189"/>
      <c r="W158" s="156" t="e">
        <f>E158*V154</f>
        <v>#REF!</v>
      </c>
      <c r="X158" s="156" t="e">
        <f>F158*V154</f>
        <v>#REF!</v>
      </c>
      <c r="Y158" s="190" t="e">
        <f>G158*V154</f>
        <v>#REF!</v>
      </c>
    </row>
    <row r="159" ht="24" spans="1:25">
      <c r="A159" s="314">
        <v>1221</v>
      </c>
      <c r="B159" s="38" t="s">
        <v>332</v>
      </c>
      <c r="C159" s="39" t="s">
        <v>17</v>
      </c>
      <c r="D159" s="40" t="e">
        <f>ROUND(#REF!*5.2%+#REF!/1,0)</f>
        <v>#REF!</v>
      </c>
      <c r="E159" s="74"/>
      <c r="F159" s="74"/>
      <c r="G159" s="75"/>
      <c r="N159" s="329"/>
      <c r="O159" s="129"/>
      <c r="P159" s="129"/>
      <c r="Q159" s="129"/>
      <c r="R159" s="169">
        <v>45</v>
      </c>
      <c r="S159" s="183"/>
      <c r="T159" s="183"/>
      <c r="U159" s="191"/>
      <c r="V159" s="169" t="e">
        <f>D159*V154</f>
        <v>#REF!</v>
      </c>
      <c r="W159" s="183"/>
      <c r="X159" s="183"/>
      <c r="Y159" s="191"/>
    </row>
    <row r="160" ht="24.75" spans="1:25">
      <c r="A160" s="283">
        <v>1222</v>
      </c>
      <c r="B160" s="45" t="s">
        <v>333</v>
      </c>
      <c r="C160" s="46" t="s">
        <v>17</v>
      </c>
      <c r="D160" s="72" t="e">
        <f>ROUND(#REF!*5.2%+#REF!/1,0)</f>
        <v>#REF!</v>
      </c>
      <c r="E160" s="74"/>
      <c r="F160" s="74"/>
      <c r="G160" s="75"/>
      <c r="N160" s="329"/>
      <c r="O160" s="129"/>
      <c r="P160" s="129"/>
      <c r="Q160" s="129"/>
      <c r="R160" s="171">
        <v>105</v>
      </c>
      <c r="S160" s="194"/>
      <c r="T160" s="194"/>
      <c r="U160" s="195"/>
      <c r="V160" s="171" t="e">
        <f>D160*V154</f>
        <v>#REF!</v>
      </c>
      <c r="W160" s="194"/>
      <c r="X160" s="194"/>
      <c r="Y160" s="195"/>
    </row>
    <row r="161" ht="24" spans="1:25">
      <c r="A161" s="284">
        <v>1230</v>
      </c>
      <c r="B161" s="80" t="s">
        <v>334</v>
      </c>
      <c r="C161" s="81" t="s">
        <v>17</v>
      </c>
      <c r="D161" s="56"/>
      <c r="E161" s="33" t="e">
        <f>ROUND(#REF!*5.2%+#REF!/1,0)</f>
        <v>#REF!</v>
      </c>
      <c r="F161" s="33" t="e">
        <f>ROUND(#REF!*5.2%+#REF!/1,0)</f>
        <v>#REF!</v>
      </c>
      <c r="G161" s="33" t="e">
        <f>ROUND(#REF!*5.2%+#REF!/1,0)</f>
        <v>#REF!</v>
      </c>
      <c r="N161" s="329"/>
      <c r="O161" s="129"/>
      <c r="P161" s="129"/>
      <c r="Q161" s="129"/>
      <c r="R161" s="189"/>
      <c r="S161" s="156" t="e">
        <f>E161*R154</f>
        <v>#REF!</v>
      </c>
      <c r="T161" s="156" t="e">
        <f>F161*R154</f>
        <v>#REF!</v>
      </c>
      <c r="U161" s="190" t="e">
        <f>G161*R154</f>
        <v>#REF!</v>
      </c>
      <c r="V161" s="189"/>
      <c r="W161" s="156" t="e">
        <f>E161*V154</f>
        <v>#REF!</v>
      </c>
      <c r="X161" s="156" t="e">
        <f>F161*V154</f>
        <v>#REF!</v>
      </c>
      <c r="Y161" s="190" t="e">
        <f>G161*V154</f>
        <v>#REF!</v>
      </c>
    </row>
    <row r="162" ht="24" spans="1:25">
      <c r="A162" s="314">
        <v>1231</v>
      </c>
      <c r="B162" s="38" t="s">
        <v>335</v>
      </c>
      <c r="C162" s="39" t="s">
        <v>17</v>
      </c>
      <c r="D162" s="40" t="e">
        <f>ROUND(#REF!*5.2%+#REF!/1,0)</f>
        <v>#REF!</v>
      </c>
      <c r="E162" s="74"/>
      <c r="F162" s="74"/>
      <c r="G162" s="75"/>
      <c r="N162" s="329"/>
      <c r="O162" s="129"/>
      <c r="P162" s="129"/>
      <c r="Q162" s="129"/>
      <c r="R162" s="169">
        <v>70</v>
      </c>
      <c r="S162" s="183"/>
      <c r="T162" s="183"/>
      <c r="U162" s="191"/>
      <c r="V162" s="169" t="e">
        <f>D162*V154</f>
        <v>#REF!</v>
      </c>
      <c r="W162" s="183"/>
      <c r="X162" s="183"/>
      <c r="Y162" s="191"/>
    </row>
    <row r="163" ht="24.75" spans="1:25">
      <c r="A163" s="283">
        <v>1232</v>
      </c>
      <c r="B163" s="45" t="s">
        <v>336</v>
      </c>
      <c r="C163" s="46" t="s">
        <v>17</v>
      </c>
      <c r="D163" s="72" t="e">
        <f>ROUND(#REF!*5.2%+#REF!/1,0)</f>
        <v>#REF!</v>
      </c>
      <c r="E163" s="74"/>
      <c r="F163" s="74"/>
      <c r="G163" s="75"/>
      <c r="N163" s="329"/>
      <c r="O163" s="129"/>
      <c r="P163" s="129"/>
      <c r="Q163" s="129"/>
      <c r="R163" s="171">
        <v>160</v>
      </c>
      <c r="S163" s="194"/>
      <c r="T163" s="194"/>
      <c r="U163" s="195"/>
      <c r="V163" s="171" t="e">
        <f>D163*V154</f>
        <v>#REF!</v>
      </c>
      <c r="W163" s="194"/>
      <c r="X163" s="194"/>
      <c r="Y163" s="195"/>
    </row>
    <row r="164" ht="24" spans="1:25">
      <c r="A164" s="284">
        <v>1240</v>
      </c>
      <c r="B164" s="80" t="s">
        <v>337</v>
      </c>
      <c r="C164" s="81" t="s">
        <v>17</v>
      </c>
      <c r="D164" s="56"/>
      <c r="E164" s="33" t="e">
        <f>ROUND(#REF!*5.2%+#REF!/1,0)</f>
        <v>#REF!</v>
      </c>
      <c r="F164" s="33" t="e">
        <f>ROUND(#REF!*5.2%+#REF!/1,0)</f>
        <v>#REF!</v>
      </c>
      <c r="G164" s="33" t="e">
        <f>ROUND(#REF!*5.2%+#REF!/1,0)</f>
        <v>#REF!</v>
      </c>
      <c r="N164" s="329"/>
      <c r="O164" s="129"/>
      <c r="P164" s="129"/>
      <c r="Q164" s="129"/>
      <c r="R164" s="189"/>
      <c r="S164" s="156">
        <v>1925</v>
      </c>
      <c r="T164" s="156" t="e">
        <f>F164*R154</f>
        <v>#REF!</v>
      </c>
      <c r="U164" s="190" t="e">
        <f>G164*R154</f>
        <v>#REF!</v>
      </c>
      <c r="V164" s="189"/>
      <c r="W164" s="156" t="e">
        <f>E164*V154</f>
        <v>#REF!</v>
      </c>
      <c r="X164" s="156" t="e">
        <f>F164*V154</f>
        <v>#REF!</v>
      </c>
      <c r="Y164" s="190" t="e">
        <f>G164*V154</f>
        <v>#REF!</v>
      </c>
    </row>
    <row r="165" ht="24" spans="1:25">
      <c r="A165" s="314">
        <v>1241</v>
      </c>
      <c r="B165" s="38" t="s">
        <v>338</v>
      </c>
      <c r="C165" s="39" t="s">
        <v>17</v>
      </c>
      <c r="D165" s="40" t="e">
        <f>ROUND(#REF!*5.2%+#REF!/1,0)</f>
        <v>#REF!</v>
      </c>
      <c r="E165" s="74"/>
      <c r="F165" s="74"/>
      <c r="G165" s="75"/>
      <c r="N165" s="329"/>
      <c r="O165" s="129"/>
      <c r="P165" s="129"/>
      <c r="Q165" s="129"/>
      <c r="R165" s="169" t="e">
        <f>D165*R154</f>
        <v>#REF!</v>
      </c>
      <c r="S165" s="183"/>
      <c r="T165" s="183"/>
      <c r="U165" s="191"/>
      <c r="V165" s="169" t="e">
        <f>D165*V154</f>
        <v>#REF!</v>
      </c>
      <c r="W165" s="183"/>
      <c r="X165" s="183"/>
      <c r="Y165" s="191"/>
    </row>
    <row r="166" ht="24.75" spans="1:25">
      <c r="A166" s="283">
        <v>1242</v>
      </c>
      <c r="B166" s="45" t="s">
        <v>339</v>
      </c>
      <c r="C166" s="46" t="s">
        <v>17</v>
      </c>
      <c r="D166" s="72" t="e">
        <f>ROUND(#REF!*5.2%+#REF!/1,0)</f>
        <v>#REF!</v>
      </c>
      <c r="E166" s="74"/>
      <c r="F166" s="74"/>
      <c r="G166" s="75"/>
      <c r="N166" s="329"/>
      <c r="O166" s="129"/>
      <c r="P166" s="129"/>
      <c r="Q166" s="129"/>
      <c r="R166" s="171">
        <v>430</v>
      </c>
      <c r="S166" s="194"/>
      <c r="T166" s="194"/>
      <c r="U166" s="195"/>
      <c r="V166" s="171" t="e">
        <f>D166*V154</f>
        <v>#REF!</v>
      </c>
      <c r="W166" s="194"/>
      <c r="X166" s="194"/>
      <c r="Y166" s="195"/>
    </row>
    <row r="167" ht="15.75" spans="1:25">
      <c r="A167" s="312">
        <v>13</v>
      </c>
      <c r="B167" s="315" t="s">
        <v>343</v>
      </c>
      <c r="C167" s="213"/>
      <c r="D167" s="213"/>
      <c r="E167" s="213"/>
      <c r="F167" s="213"/>
      <c r="G167" s="214"/>
      <c r="N167" s="153">
        <v>0.1</v>
      </c>
      <c r="O167" s="154"/>
      <c r="P167" s="154"/>
      <c r="Q167" s="161"/>
      <c r="R167" s="153">
        <v>0.2</v>
      </c>
      <c r="S167" s="154"/>
      <c r="T167" s="154"/>
      <c r="U167" s="161"/>
      <c r="V167" s="153">
        <v>0.3</v>
      </c>
      <c r="W167" s="154"/>
      <c r="X167" s="154"/>
      <c r="Y167" s="161"/>
    </row>
    <row r="168" ht="24" spans="1:25">
      <c r="A168" s="244">
        <v>1310</v>
      </c>
      <c r="B168" s="80" t="s">
        <v>344</v>
      </c>
      <c r="C168" s="81" t="s">
        <v>345</v>
      </c>
      <c r="D168" s="56"/>
      <c r="E168" s="33" t="e">
        <f>ROUND(#REF!*5.2%+#REF!/1,0)</f>
        <v>#REF!</v>
      </c>
      <c r="F168" s="33" t="e">
        <f>ROUND(#REF!*5.2%+#REF!/1,0)</f>
        <v>#REF!</v>
      </c>
      <c r="G168" s="33" t="e">
        <f>ROUND(#REF!*5.2%+#REF!/1,0)</f>
        <v>#REF!</v>
      </c>
      <c r="N168" s="189"/>
      <c r="O168" s="155">
        <v>5</v>
      </c>
      <c r="P168" s="156">
        <v>5</v>
      </c>
      <c r="Q168" s="190">
        <v>5</v>
      </c>
      <c r="R168" s="189"/>
      <c r="S168" s="156">
        <v>10</v>
      </c>
      <c r="T168" s="156">
        <v>10</v>
      </c>
      <c r="U168" s="190" t="e">
        <f>G168*R167</f>
        <v>#REF!</v>
      </c>
      <c r="V168" s="189"/>
      <c r="W168" s="156" t="e">
        <f>E168*V167</f>
        <v>#REF!</v>
      </c>
      <c r="X168" s="156" t="e">
        <f>F168*V167</f>
        <v>#REF!</v>
      </c>
      <c r="Y168" s="190" t="e">
        <f>G168*V167</f>
        <v>#REF!</v>
      </c>
    </row>
    <row r="169" ht="24" spans="1:25">
      <c r="A169" s="310">
        <v>1313</v>
      </c>
      <c r="B169" s="87" t="s">
        <v>346</v>
      </c>
      <c r="C169" s="88" t="s">
        <v>345</v>
      </c>
      <c r="D169" s="40" t="e">
        <f>ROUND(#REF!*5.2%+#REF!/1,0)</f>
        <v>#REF!</v>
      </c>
      <c r="E169" s="74"/>
      <c r="F169" s="74"/>
      <c r="G169" s="75"/>
      <c r="H169" s="82">
        <v>0.85981308411215</v>
      </c>
      <c r="I169" s="82">
        <v>0.85981308411215</v>
      </c>
      <c r="J169" s="82">
        <v>0.831932773109244</v>
      </c>
      <c r="K169" s="145">
        <v>92</v>
      </c>
      <c r="L169" s="145">
        <v>92</v>
      </c>
      <c r="M169" s="146">
        <v>99</v>
      </c>
      <c r="N169" s="169" t="e">
        <f>D169*N167</f>
        <v>#REF!</v>
      </c>
      <c r="O169" s="246"/>
      <c r="P169" s="183"/>
      <c r="Q169" s="191"/>
      <c r="R169" s="169">
        <v>10</v>
      </c>
      <c r="S169" s="183"/>
      <c r="T169" s="183"/>
      <c r="U169" s="191"/>
      <c r="V169" s="169" t="e">
        <f>D169*V167</f>
        <v>#REF!</v>
      </c>
      <c r="W169" s="183"/>
      <c r="X169" s="183"/>
      <c r="Y169" s="191"/>
    </row>
    <row r="170" ht="24.75" spans="1:25">
      <c r="A170" s="283">
        <v>1314</v>
      </c>
      <c r="B170" s="45" t="s">
        <v>347</v>
      </c>
      <c r="C170" s="46" t="s">
        <v>345</v>
      </c>
      <c r="D170" s="72" t="e">
        <f>ROUND(#REF!*5.2%+#REF!/1,0)</f>
        <v>#REF!</v>
      </c>
      <c r="E170" s="74"/>
      <c r="F170" s="74"/>
      <c r="G170" s="75"/>
      <c r="H170" s="82">
        <v>0.953271028037383</v>
      </c>
      <c r="I170" s="82">
        <v>0.953271028037383</v>
      </c>
      <c r="J170" s="82">
        <v>0.915966386554622</v>
      </c>
      <c r="K170" s="145">
        <v>102</v>
      </c>
      <c r="L170" s="145">
        <v>102</v>
      </c>
      <c r="M170" s="146">
        <v>109</v>
      </c>
      <c r="N170" s="171" t="e">
        <f>D170*N167</f>
        <v>#REF!</v>
      </c>
      <c r="O170" s="269"/>
      <c r="P170" s="194"/>
      <c r="Q170" s="195"/>
      <c r="R170" s="171">
        <v>10</v>
      </c>
      <c r="S170" s="194"/>
      <c r="T170" s="194"/>
      <c r="U170" s="195"/>
      <c r="V170" s="171" t="e">
        <f>D170*V167</f>
        <v>#REF!</v>
      </c>
      <c r="W170" s="194"/>
      <c r="X170" s="194"/>
      <c r="Y170" s="195"/>
    </row>
    <row r="171" ht="24" spans="1:25">
      <c r="A171" s="284">
        <v>1320</v>
      </c>
      <c r="B171" s="80" t="s">
        <v>348</v>
      </c>
      <c r="C171" s="81" t="s">
        <v>345</v>
      </c>
      <c r="D171" s="209"/>
      <c r="E171" s="33" t="e">
        <f>ROUND(#REF!*5.2%+#REF!/1,0)</f>
        <v>#REF!</v>
      </c>
      <c r="F171" s="33" t="e">
        <f>ROUND(#REF!*5.2%+#REF!/1,0)</f>
        <v>#REF!</v>
      </c>
      <c r="G171" s="33" t="e">
        <f>ROUND(#REF!*5.2%+#REF!/1,0)</f>
        <v>#REF!</v>
      </c>
      <c r="N171" s="189"/>
      <c r="O171" s="155" t="e">
        <f>E171*N167</f>
        <v>#REF!</v>
      </c>
      <c r="P171" s="156" t="e">
        <f>F171*N167</f>
        <v>#REF!</v>
      </c>
      <c r="Q171" s="190" t="e">
        <f>G171*N167</f>
        <v>#REF!</v>
      </c>
      <c r="R171" s="189"/>
      <c r="S171" s="164">
        <v>10</v>
      </c>
      <c r="T171" s="164">
        <v>10</v>
      </c>
      <c r="U171" s="190" t="e">
        <f>G171*R167</f>
        <v>#REF!</v>
      </c>
      <c r="V171" s="189"/>
      <c r="W171" s="156" t="e">
        <f>E171*V167</f>
        <v>#REF!</v>
      </c>
      <c r="X171" s="156" t="e">
        <f>F171*V167</f>
        <v>#REF!</v>
      </c>
      <c r="Y171" s="190" t="e">
        <f>G171*V167</f>
        <v>#REF!</v>
      </c>
    </row>
    <row r="172" ht="24.75" spans="1:25">
      <c r="A172" s="283">
        <v>1324</v>
      </c>
      <c r="B172" s="45" t="s">
        <v>349</v>
      </c>
      <c r="C172" s="46" t="s">
        <v>345</v>
      </c>
      <c r="D172" s="72" t="e">
        <f>ROUND(#REF!*5.2%+#REF!/1,0)</f>
        <v>#REF!</v>
      </c>
      <c r="E172" s="74"/>
      <c r="F172" s="74"/>
      <c r="G172" s="75"/>
      <c r="H172" s="82">
        <v>0.8125</v>
      </c>
      <c r="I172" s="82">
        <v>0.8125</v>
      </c>
      <c r="J172" s="82">
        <v>0.761904761904762</v>
      </c>
      <c r="K172" s="145">
        <v>65</v>
      </c>
      <c r="L172" s="145">
        <v>65</v>
      </c>
      <c r="M172" s="146">
        <v>64</v>
      </c>
      <c r="N172" s="171">
        <v>5</v>
      </c>
      <c r="O172" s="269"/>
      <c r="P172" s="194"/>
      <c r="Q172" s="195"/>
      <c r="R172" s="171">
        <v>5</v>
      </c>
      <c r="S172" s="194"/>
      <c r="T172" s="194"/>
      <c r="U172" s="195"/>
      <c r="V172" s="171" t="e">
        <f>D172*V167</f>
        <v>#REF!</v>
      </c>
      <c r="W172" s="194"/>
      <c r="X172" s="194"/>
      <c r="Y172" s="195"/>
    </row>
    <row r="173" s="1" customFormat="1" ht="15.75" spans="1:25">
      <c r="A173" s="240">
        <v>14</v>
      </c>
      <c r="B173" s="221" t="s">
        <v>350</v>
      </c>
      <c r="C173" s="241"/>
      <c r="D173" s="241"/>
      <c r="E173" s="241"/>
      <c r="F173" s="241"/>
      <c r="G173" s="316"/>
      <c r="N173" s="153">
        <v>0.05</v>
      </c>
      <c r="O173" s="154"/>
      <c r="P173" s="154"/>
      <c r="Q173" s="335"/>
      <c r="R173" s="336">
        <v>0.1</v>
      </c>
      <c r="S173" s="154"/>
      <c r="T173" s="154"/>
      <c r="U173" s="335"/>
      <c r="V173" s="336">
        <v>0.15</v>
      </c>
      <c r="W173" s="154"/>
      <c r="X173" s="154"/>
      <c r="Y173" s="161"/>
    </row>
    <row r="174" ht="24" spans="1:25">
      <c r="A174" s="244">
        <v>1410</v>
      </c>
      <c r="B174" s="80" t="s">
        <v>351</v>
      </c>
      <c r="C174" s="81" t="s">
        <v>352</v>
      </c>
      <c r="D174" s="81"/>
      <c r="E174" s="33" t="e">
        <f>ROUND(#REF!*5.2%+#REF!/1,0)</f>
        <v>#REF!</v>
      </c>
      <c r="F174" s="33" t="e">
        <f>ROUND(#REF!*5.2%+#REF!/1,0)</f>
        <v>#REF!</v>
      </c>
      <c r="G174" s="33" t="e">
        <f>ROUND(#REF!*5.2%+#REF!/1,0)</f>
        <v>#REF!</v>
      </c>
      <c r="H174" s="82">
        <v>0.973684210526316</v>
      </c>
      <c r="I174" s="82">
        <v>0.960526315789474</v>
      </c>
      <c r="J174" s="82">
        <v>0.947368421052632</v>
      </c>
      <c r="K174" s="145">
        <v>365</v>
      </c>
      <c r="L174" s="145">
        <v>365</v>
      </c>
      <c r="M174" s="146">
        <v>360</v>
      </c>
      <c r="N174" s="330"/>
      <c r="O174" s="155" t="e">
        <f>E174*N173</f>
        <v>#REF!</v>
      </c>
      <c r="P174" s="156" t="e">
        <f>F174*N173</f>
        <v>#REF!</v>
      </c>
      <c r="Q174" s="190" t="e">
        <f>G174*N173</f>
        <v>#REF!</v>
      </c>
      <c r="R174" s="163"/>
      <c r="S174" s="156" t="e">
        <f>E174*R173</f>
        <v>#REF!</v>
      </c>
      <c r="T174" s="156" t="e">
        <f>G174*R173</f>
        <v>#REF!</v>
      </c>
      <c r="U174" s="190" t="e">
        <f>G174*R173</f>
        <v>#REF!</v>
      </c>
      <c r="V174" s="163"/>
      <c r="W174" s="156" t="e">
        <f>E174*V173</f>
        <v>#REF!</v>
      </c>
      <c r="X174" s="156" t="e">
        <f>F174*V173</f>
        <v>#REF!</v>
      </c>
      <c r="Y174" s="190" t="e">
        <f>G174*V173</f>
        <v>#REF!</v>
      </c>
    </row>
    <row r="175" spans="1:25">
      <c r="A175" s="317">
        <v>1420</v>
      </c>
      <c r="B175" s="205" t="s">
        <v>353</v>
      </c>
      <c r="C175" s="208" t="s">
        <v>354</v>
      </c>
      <c r="D175" s="208"/>
      <c r="E175" s="47" t="e">
        <f>ROUND(#REF!*5.2%+#REF!/1,0)</f>
        <v>#REF!</v>
      </c>
      <c r="F175" s="47" t="e">
        <f>ROUND(#REF!*5.2%+#REF!/1,0)</f>
        <v>#REF!</v>
      </c>
      <c r="G175" s="47" t="e">
        <f>ROUND(#REF!*5.2%+#REF!/1,0)</f>
        <v>#REF!</v>
      </c>
      <c r="H175" s="82">
        <v>0.975891996142719</v>
      </c>
      <c r="I175" s="82">
        <v>0.985535197685632</v>
      </c>
      <c r="J175" s="82">
        <v>0.980713596914175</v>
      </c>
      <c r="K175" s="145">
        <v>1022</v>
      </c>
      <c r="L175" s="145">
        <v>1022</v>
      </c>
      <c r="M175" s="146">
        <v>1017</v>
      </c>
      <c r="N175" s="331"/>
      <c r="O175" s="267" t="e">
        <f>E175*N173</f>
        <v>#REF!</v>
      </c>
      <c r="P175" s="197" t="e">
        <f>F175*N173</f>
        <v>#REF!</v>
      </c>
      <c r="Q175" s="337" t="e">
        <f>G175*N173</f>
        <v>#REF!</v>
      </c>
      <c r="R175" s="169"/>
      <c r="S175" s="197">
        <v>110</v>
      </c>
      <c r="T175" s="197">
        <v>110</v>
      </c>
      <c r="U175" s="337">
        <v>110</v>
      </c>
      <c r="V175" s="169"/>
      <c r="W175" s="197" t="e">
        <f>E175*V173</f>
        <v>#REF!</v>
      </c>
      <c r="X175" s="197" t="e">
        <f>F175*V173</f>
        <v>#REF!</v>
      </c>
      <c r="Y175" s="337" t="e">
        <f>G175*V173</f>
        <v>#REF!</v>
      </c>
    </row>
    <row r="176" ht="24" spans="1:25">
      <c r="A176" s="317">
        <v>1430</v>
      </c>
      <c r="B176" s="205" t="s">
        <v>355</v>
      </c>
      <c r="C176" s="208" t="s">
        <v>354</v>
      </c>
      <c r="D176" s="208"/>
      <c r="E176" s="47" t="e">
        <f>ROUND(#REF!*5.2%+#REF!/1,0)</f>
        <v>#REF!</v>
      </c>
      <c r="F176" s="47" t="e">
        <f>ROUND(#REF!*5.2%+#REF!/1,0)</f>
        <v>#REF!</v>
      </c>
      <c r="G176" s="47" t="e">
        <f>ROUND(#REF!*5.2%+#REF!/1,0)</f>
        <v>#REF!</v>
      </c>
      <c r="H176" s="82">
        <v>0.975035663338088</v>
      </c>
      <c r="I176" s="82">
        <v>0.989300998573466</v>
      </c>
      <c r="J176" s="82">
        <v>0.985734664764622</v>
      </c>
      <c r="K176" s="145">
        <v>1387</v>
      </c>
      <c r="L176" s="145">
        <v>1387</v>
      </c>
      <c r="M176" s="146">
        <v>1382</v>
      </c>
      <c r="N176" s="331"/>
      <c r="O176" s="267">
        <v>75</v>
      </c>
      <c r="P176" s="197">
        <v>75</v>
      </c>
      <c r="Q176" s="337">
        <v>75</v>
      </c>
      <c r="R176" s="169"/>
      <c r="S176" s="197">
        <v>150</v>
      </c>
      <c r="T176" s="197">
        <v>150</v>
      </c>
      <c r="U176" s="337">
        <v>150</v>
      </c>
      <c r="V176" s="169"/>
      <c r="W176" s="197" t="e">
        <f>E176*V173</f>
        <v>#REF!</v>
      </c>
      <c r="X176" s="197" t="e">
        <f>F176*V173</f>
        <v>#REF!</v>
      </c>
      <c r="Y176" s="337" t="e">
        <f>G176*V173</f>
        <v>#REF!</v>
      </c>
    </row>
    <row r="177" spans="1:25">
      <c r="A177" s="317">
        <v>1440</v>
      </c>
      <c r="B177" s="205" t="s">
        <v>356</v>
      </c>
      <c r="C177" s="208" t="s">
        <v>354</v>
      </c>
      <c r="D177" s="208"/>
      <c r="E177" s="47" t="e">
        <f>ROUND(#REF!*5.2%+#REF!/1,0)</f>
        <v>#REF!</v>
      </c>
      <c r="F177" s="47" t="e">
        <f>ROUND(#REF!*5.2%+#REF!/1,0)</f>
        <v>#REF!</v>
      </c>
      <c r="G177" s="47" t="e">
        <f>ROUND(#REF!*5.2%+#REF!/1,0)</f>
        <v>#REF!</v>
      </c>
      <c r="H177" s="82">
        <v>0.974271012006861</v>
      </c>
      <c r="I177" s="82">
        <v>0.993567753001715</v>
      </c>
      <c r="J177" s="82">
        <v>0.991423670668954</v>
      </c>
      <c r="K177" s="145">
        <v>2317</v>
      </c>
      <c r="L177" s="145">
        <v>2317</v>
      </c>
      <c r="M177" s="146">
        <v>2312</v>
      </c>
      <c r="N177" s="331"/>
      <c r="O177" s="267">
        <v>125</v>
      </c>
      <c r="P177" s="197">
        <v>125</v>
      </c>
      <c r="Q177" s="337">
        <v>125</v>
      </c>
      <c r="R177" s="169"/>
      <c r="S177" s="197" t="e">
        <f>E177*R173</f>
        <v>#REF!</v>
      </c>
      <c r="T177" s="197" t="e">
        <f>F177*R173</f>
        <v>#REF!</v>
      </c>
      <c r="U177" s="337" t="e">
        <f>G177*R173</f>
        <v>#REF!</v>
      </c>
      <c r="V177" s="169"/>
      <c r="W177" s="197" t="e">
        <f>E177*V173</f>
        <v>#REF!</v>
      </c>
      <c r="X177" s="197" t="e">
        <f>F177*V173</f>
        <v>#REF!</v>
      </c>
      <c r="Y177" s="337" t="e">
        <f>G177*V173</f>
        <v>#REF!</v>
      </c>
    </row>
    <row r="178" ht="24" spans="1:25">
      <c r="A178" s="318">
        <v>1450</v>
      </c>
      <c r="B178" s="319" t="s">
        <v>357</v>
      </c>
      <c r="C178" s="320" t="s">
        <v>358</v>
      </c>
      <c r="D178" s="321"/>
      <c r="E178" s="47" t="e">
        <f>ROUND(#REF!*5.2%+#REF!/1,0)</f>
        <v>#REF!</v>
      </c>
      <c r="F178" s="47" t="e">
        <f>ROUND(#REF!*5.2%+#REF!/1,0)</f>
        <v>#REF!</v>
      </c>
      <c r="G178" s="47" t="e">
        <f>ROUND(#REF!*5.2%+#REF!/1,0)</f>
        <v>#REF!</v>
      </c>
      <c r="N178" s="137"/>
      <c r="O178" s="267">
        <v>25</v>
      </c>
      <c r="P178" s="197">
        <v>25</v>
      </c>
      <c r="Q178" s="337">
        <v>25</v>
      </c>
      <c r="R178" s="338"/>
      <c r="S178" s="339">
        <v>55</v>
      </c>
      <c r="T178" s="339">
        <v>55</v>
      </c>
      <c r="U178" s="340">
        <v>55</v>
      </c>
      <c r="V178" s="341"/>
      <c r="W178" s="339" t="e">
        <f>E178*V173</f>
        <v>#REF!</v>
      </c>
      <c r="X178" s="339" t="e">
        <f>F178*V173</f>
        <v>#REF!</v>
      </c>
      <c r="Y178" s="340" t="e">
        <f>G178*V173</f>
        <v>#REF!</v>
      </c>
    </row>
    <row r="179" ht="24" spans="1:25">
      <c r="A179" s="318">
        <v>1451</v>
      </c>
      <c r="B179" s="319" t="s">
        <v>359</v>
      </c>
      <c r="C179" s="320" t="s">
        <v>360</v>
      </c>
      <c r="D179" s="40" t="e">
        <f>ROUND(#REF!*5.2%+#REF!/1,0)</f>
        <v>#REF!</v>
      </c>
      <c r="E179" s="74"/>
      <c r="F179" s="74"/>
      <c r="G179" s="75"/>
      <c r="H179" s="322">
        <v>0</v>
      </c>
      <c r="I179" s="322">
        <v>0</v>
      </c>
      <c r="J179" s="322">
        <v>0</v>
      </c>
      <c r="K179" s="322">
        <v>0</v>
      </c>
      <c r="L179" s="322">
        <v>0</v>
      </c>
      <c r="M179" s="322">
        <v>0</v>
      </c>
      <c r="N179" s="169">
        <v>35</v>
      </c>
      <c r="O179" s="332"/>
      <c r="P179" s="333"/>
      <c r="Q179" s="342"/>
      <c r="R179" s="341">
        <v>70</v>
      </c>
      <c r="S179" s="333"/>
      <c r="T179" s="333"/>
      <c r="U179" s="342"/>
      <c r="V179" s="341" t="e">
        <f>D179*V173</f>
        <v>#REF!</v>
      </c>
      <c r="W179" s="333">
        <v>176</v>
      </c>
      <c r="X179" s="333">
        <v>176</v>
      </c>
      <c r="Y179" s="342">
        <v>176</v>
      </c>
    </row>
    <row r="180" ht="24" spans="1:25">
      <c r="A180" s="318">
        <v>1452</v>
      </c>
      <c r="B180" s="319" t="s">
        <v>361</v>
      </c>
      <c r="C180" s="320" t="s">
        <v>360</v>
      </c>
      <c r="D180" s="40" t="e">
        <f>ROUND(#REF!*5.2%+#REF!/1,0)</f>
        <v>#REF!</v>
      </c>
      <c r="E180" s="74"/>
      <c r="F180" s="74"/>
      <c r="G180" s="75"/>
      <c r="N180" s="169">
        <v>50</v>
      </c>
      <c r="O180" s="332"/>
      <c r="P180" s="333"/>
      <c r="Q180" s="342"/>
      <c r="R180" s="341">
        <v>95</v>
      </c>
      <c r="S180" s="333"/>
      <c r="T180" s="333"/>
      <c r="U180" s="342"/>
      <c r="V180" s="341" t="e">
        <f>D180*V173</f>
        <v>#REF!</v>
      </c>
      <c r="W180" s="333">
        <v>211</v>
      </c>
      <c r="X180" s="343">
        <v>211</v>
      </c>
      <c r="Y180" s="344">
        <v>211</v>
      </c>
    </row>
    <row r="181" ht="24" spans="1:25">
      <c r="A181" s="318">
        <v>1453</v>
      </c>
      <c r="B181" s="319" t="s">
        <v>362</v>
      </c>
      <c r="C181" s="320" t="s">
        <v>360</v>
      </c>
      <c r="D181" s="40" t="e">
        <f>ROUND(#REF!*5.2%+#REF!/1,0)</f>
        <v>#REF!</v>
      </c>
      <c r="E181" s="74"/>
      <c r="F181" s="74"/>
      <c r="G181" s="75"/>
      <c r="N181" s="169" t="e">
        <f>D181*N173</f>
        <v>#REF!</v>
      </c>
      <c r="O181" s="332"/>
      <c r="P181" s="333"/>
      <c r="Q181" s="342"/>
      <c r="R181" s="341" t="e">
        <f>D181*R173</f>
        <v>#REF!</v>
      </c>
      <c r="S181" s="333"/>
      <c r="T181" s="333"/>
      <c r="U181" s="342"/>
      <c r="V181" s="341" t="e">
        <f>D181*V173</f>
        <v>#REF!</v>
      </c>
      <c r="W181" s="333">
        <v>132</v>
      </c>
      <c r="X181" s="343">
        <v>132</v>
      </c>
      <c r="Y181" s="344">
        <v>132</v>
      </c>
    </row>
    <row r="182" ht="24" spans="1:25">
      <c r="A182" s="318">
        <v>1454</v>
      </c>
      <c r="B182" s="319" t="s">
        <v>363</v>
      </c>
      <c r="C182" s="320" t="s">
        <v>364</v>
      </c>
      <c r="D182" s="47">
        <v>0</v>
      </c>
      <c r="E182" s="323"/>
      <c r="F182" s="323"/>
      <c r="G182" s="225"/>
      <c r="N182" s="137"/>
      <c r="O182" s="138"/>
      <c r="P182" s="139"/>
      <c r="Q182" s="176"/>
      <c r="R182" s="199"/>
      <c r="S182" s="167"/>
      <c r="T182" s="167"/>
      <c r="U182" s="168"/>
      <c r="V182" s="199"/>
      <c r="W182" s="167"/>
      <c r="X182" s="167"/>
      <c r="Y182" s="168"/>
    </row>
    <row r="183" ht="24" spans="1:25">
      <c r="A183" s="318">
        <v>1455</v>
      </c>
      <c r="B183" s="319" t="s">
        <v>365</v>
      </c>
      <c r="C183" s="320" t="s">
        <v>360</v>
      </c>
      <c r="D183" s="40" t="e">
        <f>ROUND(#REF!*5.2%+#REF!/1,0)</f>
        <v>#REF!</v>
      </c>
      <c r="E183" s="323"/>
      <c r="F183" s="323"/>
      <c r="G183" s="225"/>
      <c r="N183" s="137"/>
      <c r="O183" s="138"/>
      <c r="P183" s="139"/>
      <c r="Q183" s="176"/>
      <c r="R183" s="199"/>
      <c r="S183" s="167"/>
      <c r="T183" s="167"/>
      <c r="U183" s="168"/>
      <c r="V183" s="199"/>
      <c r="W183" s="167"/>
      <c r="X183" s="167"/>
      <c r="Y183" s="168"/>
    </row>
    <row r="184" ht="24" spans="1:25">
      <c r="A184" s="318">
        <v>1456</v>
      </c>
      <c r="B184" s="319" t="s">
        <v>366</v>
      </c>
      <c r="C184" s="320" t="s">
        <v>360</v>
      </c>
      <c r="D184" s="40" t="e">
        <f>ROUND(#REF!*5.2%+#REF!/1,0)</f>
        <v>#REF!</v>
      </c>
      <c r="E184" s="323"/>
      <c r="F184" s="323"/>
      <c r="G184" s="225"/>
      <c r="N184" s="137"/>
      <c r="O184" s="138"/>
      <c r="P184" s="139"/>
      <c r="Q184" s="176"/>
      <c r="R184" s="199"/>
      <c r="S184" s="167"/>
      <c r="T184" s="167"/>
      <c r="U184" s="168"/>
      <c r="V184" s="199"/>
      <c r="W184" s="167"/>
      <c r="X184" s="167"/>
      <c r="Y184" s="168"/>
    </row>
    <row r="185" ht="24.75" spans="1:25">
      <c r="A185" s="318">
        <v>1457</v>
      </c>
      <c r="B185" s="319" t="s">
        <v>367</v>
      </c>
      <c r="C185" s="320" t="s">
        <v>360</v>
      </c>
      <c r="D185" s="72" t="e">
        <f>ROUND(#REF!*5.2%+#REF!/1,0)</f>
        <v>#REF!</v>
      </c>
      <c r="E185" s="323"/>
      <c r="F185" s="323"/>
      <c r="G185" s="225"/>
      <c r="N185" s="140"/>
      <c r="O185" s="141"/>
      <c r="P185" s="142"/>
      <c r="Q185" s="177"/>
      <c r="R185" s="198"/>
      <c r="S185" s="172"/>
      <c r="T185" s="172"/>
      <c r="U185" s="173"/>
      <c r="V185" s="198"/>
      <c r="W185" s="172"/>
      <c r="X185" s="172"/>
      <c r="Y185" s="173"/>
    </row>
    <row r="186" spans="1:25">
      <c r="A186" s="317">
        <v>1460</v>
      </c>
      <c r="B186" s="205" t="s">
        <v>368</v>
      </c>
      <c r="C186" s="208" t="s">
        <v>36</v>
      </c>
      <c r="D186" s="206"/>
      <c r="E186" s="33" t="e">
        <f>ROUND(#REF!*5.2%+#REF!/1,0)</f>
        <v>#REF!</v>
      </c>
      <c r="F186" s="33" t="e">
        <f>ROUND(#REF!*5.2%+#REF!/1,0)</f>
        <v>#REF!</v>
      </c>
      <c r="G186" s="33" t="e">
        <f>ROUND(#REF!*5.2%+#REF!/1,0)</f>
        <v>#REF!</v>
      </c>
      <c r="N186" s="189"/>
      <c r="O186" s="155">
        <v>60</v>
      </c>
      <c r="P186" s="156">
        <v>60</v>
      </c>
      <c r="Q186" s="190">
        <v>60</v>
      </c>
      <c r="R186" s="189"/>
      <c r="S186" s="164">
        <v>115</v>
      </c>
      <c r="T186" s="164">
        <v>115</v>
      </c>
      <c r="U186" s="165">
        <v>115</v>
      </c>
      <c r="V186" s="189"/>
      <c r="W186" s="156" t="e">
        <f>E186*V173</f>
        <v>#REF!</v>
      </c>
      <c r="X186" s="156" t="e">
        <f>F186*V173</f>
        <v>#REF!</v>
      </c>
      <c r="Y186" s="190" t="e">
        <f>G186*V173</f>
        <v>#REF!</v>
      </c>
    </row>
    <row r="187" ht="24" spans="1:25">
      <c r="A187" s="317">
        <v>1461</v>
      </c>
      <c r="B187" s="205" t="s">
        <v>369</v>
      </c>
      <c r="C187" s="208" t="s">
        <v>36</v>
      </c>
      <c r="D187" s="40" t="e">
        <f>ROUND(#REF!*5.2%+#REF!/1,0)</f>
        <v>#REF!</v>
      </c>
      <c r="E187" s="74"/>
      <c r="F187" s="74"/>
      <c r="G187" s="75"/>
      <c r="H187" s="82">
        <v>0.972972972972973</v>
      </c>
      <c r="I187" s="82">
        <v>0.972972972972973</v>
      </c>
      <c r="J187" s="82">
        <v>0.972972972972973</v>
      </c>
      <c r="K187" s="145">
        <v>2700</v>
      </c>
      <c r="L187" s="145">
        <v>2700</v>
      </c>
      <c r="M187" s="146">
        <v>2700</v>
      </c>
      <c r="N187" s="169">
        <v>90</v>
      </c>
      <c r="O187" s="246"/>
      <c r="P187" s="183"/>
      <c r="Q187" s="191"/>
      <c r="R187" s="169" t="e">
        <f>D187*R173</f>
        <v>#REF!</v>
      </c>
      <c r="S187" s="183"/>
      <c r="T187" s="183"/>
      <c r="U187" s="191"/>
      <c r="V187" s="169" t="e">
        <f>D187*V173</f>
        <v>#REF!</v>
      </c>
      <c r="W187" s="183"/>
      <c r="X187" s="183"/>
      <c r="Y187" s="191"/>
    </row>
    <row r="188" ht="24" spans="1:25">
      <c r="A188" s="317">
        <v>1462</v>
      </c>
      <c r="B188" s="205" t="s">
        <v>370</v>
      </c>
      <c r="C188" s="208" t="s">
        <v>36</v>
      </c>
      <c r="D188" s="40" t="e">
        <f>ROUND(#REF!*5.2%+#REF!/1,0)</f>
        <v>#REF!</v>
      </c>
      <c r="E188" s="74"/>
      <c r="F188" s="74"/>
      <c r="G188" s="75"/>
      <c r="H188" s="82">
        <v>0.973647711511789</v>
      </c>
      <c r="I188" s="82">
        <v>0.973647711511789</v>
      </c>
      <c r="J188" s="82">
        <v>0.973647711511789</v>
      </c>
      <c r="K188" s="145">
        <v>3510</v>
      </c>
      <c r="L188" s="145">
        <v>3510</v>
      </c>
      <c r="M188" s="146">
        <v>3510</v>
      </c>
      <c r="N188" s="169">
        <v>130</v>
      </c>
      <c r="O188" s="246"/>
      <c r="P188" s="183"/>
      <c r="Q188" s="191"/>
      <c r="R188" s="169">
        <v>265</v>
      </c>
      <c r="S188" s="183"/>
      <c r="T188" s="183"/>
      <c r="U188" s="191"/>
      <c r="V188" s="169" t="e">
        <f>D188*V173</f>
        <v>#REF!</v>
      </c>
      <c r="W188" s="183"/>
      <c r="X188" s="183"/>
      <c r="Y188" s="191"/>
    </row>
    <row r="189" spans="1:25">
      <c r="A189" s="317">
        <v>1463</v>
      </c>
      <c r="B189" s="205" t="s">
        <v>371</v>
      </c>
      <c r="C189" s="208" t="s">
        <v>36</v>
      </c>
      <c r="D189" s="40" t="e">
        <f>ROUND(#REF!*5.2%+#REF!/1,0)</f>
        <v>#REF!</v>
      </c>
      <c r="E189" s="74"/>
      <c r="F189" s="74"/>
      <c r="G189" s="75"/>
      <c r="H189" s="82">
        <v>0.972972972972973</v>
      </c>
      <c r="I189" s="82">
        <v>0.972972972972973</v>
      </c>
      <c r="J189" s="82">
        <v>0.972972972972973</v>
      </c>
      <c r="K189" s="145">
        <v>2160</v>
      </c>
      <c r="L189" s="145">
        <v>2214</v>
      </c>
      <c r="M189" s="146">
        <v>2160</v>
      </c>
      <c r="N189" s="169">
        <v>60</v>
      </c>
      <c r="O189" s="246"/>
      <c r="P189" s="183"/>
      <c r="Q189" s="191"/>
      <c r="R189" s="169">
        <v>115</v>
      </c>
      <c r="S189" s="183"/>
      <c r="T189" s="183"/>
      <c r="U189" s="191"/>
      <c r="V189" s="169" t="e">
        <f>D189*V173</f>
        <v>#REF!</v>
      </c>
      <c r="W189" s="183"/>
      <c r="X189" s="183"/>
      <c r="Y189" s="191"/>
    </row>
    <row r="190" ht="24" spans="1:25">
      <c r="A190" s="317">
        <v>1464</v>
      </c>
      <c r="B190" s="205" t="s">
        <v>372</v>
      </c>
      <c r="C190" s="208" t="s">
        <v>36</v>
      </c>
      <c r="D190" s="47">
        <v>0</v>
      </c>
      <c r="E190" s="323"/>
      <c r="F190" s="323"/>
      <c r="G190" s="324"/>
      <c r="N190" s="137"/>
      <c r="O190" s="138"/>
      <c r="P190" s="139"/>
      <c r="Q190" s="176"/>
      <c r="R190" s="199"/>
      <c r="S190" s="167"/>
      <c r="T190" s="167"/>
      <c r="U190" s="168"/>
      <c r="V190" s="199"/>
      <c r="W190" s="167"/>
      <c r="X190" s="167"/>
      <c r="Y190" s="168"/>
    </row>
    <row r="191" ht="24" spans="1:25">
      <c r="A191" s="317">
        <v>1465</v>
      </c>
      <c r="B191" s="205" t="s">
        <v>373</v>
      </c>
      <c r="C191" s="208" t="s">
        <v>36</v>
      </c>
      <c r="D191" s="40" t="e">
        <f>ROUND(#REF!*5.2%+#REF!/1,0)</f>
        <v>#REF!</v>
      </c>
      <c r="E191" s="74"/>
      <c r="F191" s="74"/>
      <c r="G191" s="75"/>
      <c r="H191" s="82">
        <v>0.647058823529412</v>
      </c>
      <c r="I191" s="82">
        <v>0.647058823529412</v>
      </c>
      <c r="J191" s="82">
        <v>0.647058823529412</v>
      </c>
      <c r="K191" s="145">
        <v>110</v>
      </c>
      <c r="L191" s="145">
        <v>110</v>
      </c>
      <c r="M191" s="146">
        <v>110</v>
      </c>
      <c r="N191" s="169">
        <v>10</v>
      </c>
      <c r="O191" s="246">
        <v>10</v>
      </c>
      <c r="P191" s="183">
        <v>10</v>
      </c>
      <c r="Q191" s="191">
        <v>10</v>
      </c>
      <c r="R191" s="169">
        <v>20</v>
      </c>
      <c r="S191" s="183">
        <v>15</v>
      </c>
      <c r="T191" s="183">
        <v>15</v>
      </c>
      <c r="U191" s="191">
        <v>15</v>
      </c>
      <c r="V191" s="169" t="e">
        <f>D191*V173</f>
        <v>#REF!</v>
      </c>
      <c r="W191" s="183">
        <v>26</v>
      </c>
      <c r="X191" s="183">
        <v>26</v>
      </c>
      <c r="Y191" s="191">
        <v>26</v>
      </c>
    </row>
    <row r="192" ht="24" spans="1:25">
      <c r="A192" s="317">
        <v>1466</v>
      </c>
      <c r="B192" s="205" t="s">
        <v>374</v>
      </c>
      <c r="C192" s="208" t="s">
        <v>36</v>
      </c>
      <c r="D192" s="40" t="e">
        <f>ROUND(#REF!*5.2%+#REF!/1,0)</f>
        <v>#REF!</v>
      </c>
      <c r="E192" s="74"/>
      <c r="F192" s="74"/>
      <c r="G192" s="75"/>
      <c r="N192" s="169">
        <v>10</v>
      </c>
      <c r="O192" s="246"/>
      <c r="P192" s="183"/>
      <c r="Q192" s="191"/>
      <c r="R192" s="169">
        <v>20</v>
      </c>
      <c r="S192" s="200"/>
      <c r="T192" s="200"/>
      <c r="U192" s="279"/>
      <c r="V192" s="169" t="e">
        <f>D192*V173</f>
        <v>#REF!</v>
      </c>
      <c r="W192" s="200">
        <v>30</v>
      </c>
      <c r="X192" s="200">
        <v>30</v>
      </c>
      <c r="Y192" s="279">
        <v>30</v>
      </c>
    </row>
    <row r="193" ht="24" spans="1:25">
      <c r="A193" s="317">
        <v>1467</v>
      </c>
      <c r="B193" s="205" t="s">
        <v>375</v>
      </c>
      <c r="C193" s="208" t="s">
        <v>36</v>
      </c>
      <c r="D193" s="40" t="e">
        <f>ROUND(#REF!*5.2%+#REF!/1,0)</f>
        <v>#REF!</v>
      </c>
      <c r="E193" s="74"/>
      <c r="F193" s="74"/>
      <c r="G193" s="75"/>
      <c r="N193" s="169">
        <v>25</v>
      </c>
      <c r="O193" s="246"/>
      <c r="P193" s="183"/>
      <c r="Q193" s="191"/>
      <c r="R193" s="169">
        <v>50</v>
      </c>
      <c r="S193" s="200"/>
      <c r="T193" s="200"/>
      <c r="U193" s="279"/>
      <c r="V193" s="169" t="e">
        <f>D193*V173</f>
        <v>#REF!</v>
      </c>
      <c r="W193" s="200">
        <v>69</v>
      </c>
      <c r="X193" s="200">
        <v>69</v>
      </c>
      <c r="Y193" s="279">
        <v>69</v>
      </c>
    </row>
    <row r="194" ht="24" spans="1:25">
      <c r="A194" s="318">
        <v>1470</v>
      </c>
      <c r="B194" s="319" t="s">
        <v>376</v>
      </c>
      <c r="C194" s="320" t="s">
        <v>377</v>
      </c>
      <c r="D194" s="345"/>
      <c r="E194" s="47" t="e">
        <f>ROUND(#REF!*5.2%+#REF!/1,0)</f>
        <v>#REF!</v>
      </c>
      <c r="F194" s="47" t="e">
        <f>ROUND(#REF!*5.2%+#REF!/1,0)</f>
        <v>#REF!</v>
      </c>
      <c r="G194" s="47" t="e">
        <f>ROUND(#REF!*5.2%+#REF!/1,0)</f>
        <v>#REF!</v>
      </c>
      <c r="N194" s="137"/>
      <c r="O194" s="267">
        <v>535</v>
      </c>
      <c r="P194" s="197">
        <v>535</v>
      </c>
      <c r="Q194" s="337">
        <v>535</v>
      </c>
      <c r="R194" s="199"/>
      <c r="S194" s="197" t="e">
        <f>F194*R173</f>
        <v>#REF!</v>
      </c>
      <c r="T194" s="197" t="e">
        <f>F194*R173</f>
        <v>#REF!</v>
      </c>
      <c r="U194" s="337" t="e">
        <f>G194*R173</f>
        <v>#REF!</v>
      </c>
      <c r="V194" s="169"/>
      <c r="W194" s="197" t="e">
        <f>E194*V173</f>
        <v>#REF!</v>
      </c>
      <c r="X194" s="197" t="e">
        <f>F194*V173</f>
        <v>#REF!</v>
      </c>
      <c r="Y194" s="337" t="e">
        <f>G194*V173</f>
        <v>#REF!</v>
      </c>
    </row>
    <row r="195" ht="24" spans="1:25">
      <c r="A195" s="318">
        <v>1480</v>
      </c>
      <c r="B195" s="319" t="s">
        <v>378</v>
      </c>
      <c r="C195" s="320" t="s">
        <v>377</v>
      </c>
      <c r="D195" s="345"/>
      <c r="E195" s="47" t="e">
        <f>ROUND(#REF!*5.2%+#REF!/1,0)</f>
        <v>#REF!</v>
      </c>
      <c r="F195" s="47" t="e">
        <f>ROUND(#REF!*5.2%+#REF!/1,0)</f>
        <v>#REF!</v>
      </c>
      <c r="G195" s="47" t="e">
        <f>ROUND(#REF!*5.2%+#REF!/1,0)</f>
        <v>#REF!</v>
      </c>
      <c r="N195" s="137"/>
      <c r="O195" s="267" t="e">
        <f>E195*N173</f>
        <v>#REF!</v>
      </c>
      <c r="P195" s="197" t="e">
        <f>F195*N173</f>
        <v>#REF!</v>
      </c>
      <c r="Q195" s="337" t="e">
        <f>G195*N173</f>
        <v>#REF!</v>
      </c>
      <c r="R195" s="199"/>
      <c r="S195" s="197">
        <v>1180</v>
      </c>
      <c r="T195" s="197">
        <v>1180</v>
      </c>
      <c r="U195" s="337">
        <v>1180</v>
      </c>
      <c r="V195" s="169"/>
      <c r="W195" s="197" t="e">
        <f>E195*V173</f>
        <v>#REF!</v>
      </c>
      <c r="X195" s="197" t="e">
        <f>F195*V173</f>
        <v>#REF!</v>
      </c>
      <c r="Y195" s="337" t="e">
        <f>G195*V173</f>
        <v>#REF!</v>
      </c>
    </row>
    <row r="196" ht="24.75" spans="1:25">
      <c r="A196" s="346">
        <v>1490</v>
      </c>
      <c r="B196" s="347" t="s">
        <v>357</v>
      </c>
      <c r="C196" s="348" t="s">
        <v>379</v>
      </c>
      <c r="D196" s="227"/>
      <c r="E196" s="47" t="e">
        <f>ROUND(#REF!*5.2%+#REF!/1,0)</f>
        <v>#REF!</v>
      </c>
      <c r="F196" s="47" t="e">
        <f>ROUND(#REF!*5.2%+#REF!/1,0)</f>
        <v>#REF!</v>
      </c>
      <c r="G196" s="47" t="e">
        <f>ROUND(#REF!*5.2%+#REF!/1,0)</f>
        <v>#REF!</v>
      </c>
      <c r="N196" s="140"/>
      <c r="O196" s="268">
        <v>10</v>
      </c>
      <c r="P196" s="394">
        <v>10</v>
      </c>
      <c r="Q196" s="414">
        <v>10</v>
      </c>
      <c r="R196" s="198"/>
      <c r="S196" s="394">
        <v>25</v>
      </c>
      <c r="T196" s="394">
        <v>25</v>
      </c>
      <c r="U196" s="414">
        <v>25</v>
      </c>
      <c r="V196" s="171"/>
      <c r="W196" s="394" t="e">
        <f>E196*V173</f>
        <v>#REF!</v>
      </c>
      <c r="X196" s="394" t="e">
        <f>F196*V173</f>
        <v>#REF!</v>
      </c>
      <c r="Y196" s="414" t="e">
        <f>G196*V173</f>
        <v>#REF!</v>
      </c>
    </row>
    <row r="197" ht="15.75" spans="1:25">
      <c r="A197" s="312">
        <v>15</v>
      </c>
      <c r="B197" s="92" t="s">
        <v>380</v>
      </c>
      <c r="C197" s="26"/>
      <c r="D197" s="26"/>
      <c r="E197" s="26"/>
      <c r="F197" s="26"/>
      <c r="G197" s="94"/>
      <c r="N197" s="395"/>
      <c r="O197" s="144"/>
      <c r="P197" s="144"/>
      <c r="Q197" s="144"/>
      <c r="R197" s="153">
        <v>0.05</v>
      </c>
      <c r="S197" s="154"/>
      <c r="T197" s="154"/>
      <c r="U197" s="161"/>
      <c r="V197" s="153">
        <v>0.1</v>
      </c>
      <c r="W197" s="154"/>
      <c r="X197" s="154"/>
      <c r="Y197" s="161"/>
    </row>
    <row r="198" customHeight="1" spans="1:25">
      <c r="A198" s="349">
        <v>1510</v>
      </c>
      <c r="B198" s="350" t="s">
        <v>682</v>
      </c>
      <c r="C198" s="351" t="s">
        <v>221</v>
      </c>
      <c r="D198" s="110" t="s">
        <v>222</v>
      </c>
      <c r="E198" s="352"/>
      <c r="F198" s="352"/>
      <c r="G198" s="353"/>
      <c r="N198" s="126" t="s">
        <v>683</v>
      </c>
      <c r="O198" s="127"/>
      <c r="P198" s="127"/>
      <c r="Q198" s="162"/>
      <c r="R198" s="134"/>
      <c r="S198" s="136"/>
      <c r="T198" s="136"/>
      <c r="U198" s="175"/>
      <c r="V198" s="134"/>
      <c r="W198" s="136"/>
      <c r="X198" s="136"/>
      <c r="Y198" s="175"/>
    </row>
    <row r="199" spans="1:25">
      <c r="A199" s="314">
        <v>1520</v>
      </c>
      <c r="B199" s="38" t="s">
        <v>684</v>
      </c>
      <c r="C199" s="39" t="s">
        <v>221</v>
      </c>
      <c r="D199" s="88" t="s">
        <v>222</v>
      </c>
      <c r="E199" s="227"/>
      <c r="F199" s="227"/>
      <c r="G199" s="225"/>
      <c r="N199" s="128"/>
      <c r="O199" s="129"/>
      <c r="P199" s="129"/>
      <c r="Q199" s="166"/>
      <c r="R199" s="137"/>
      <c r="S199" s="139"/>
      <c r="T199" s="139"/>
      <c r="U199" s="176"/>
      <c r="V199" s="137"/>
      <c r="W199" s="139"/>
      <c r="X199" s="139"/>
      <c r="Y199" s="176"/>
    </row>
    <row r="200" spans="1:25">
      <c r="A200" s="285">
        <v>1530</v>
      </c>
      <c r="B200" s="354" t="s">
        <v>685</v>
      </c>
      <c r="C200" s="355" t="s">
        <v>221</v>
      </c>
      <c r="D200" s="356" t="s">
        <v>222</v>
      </c>
      <c r="E200" s="357"/>
      <c r="F200" s="357"/>
      <c r="G200" s="358"/>
      <c r="N200" s="128"/>
      <c r="O200" s="129"/>
      <c r="P200" s="129"/>
      <c r="Q200" s="166"/>
      <c r="R200" s="137"/>
      <c r="S200" s="139"/>
      <c r="T200" s="139"/>
      <c r="U200" s="176"/>
      <c r="V200" s="137"/>
      <c r="W200" s="139"/>
      <c r="X200" s="139"/>
      <c r="Y200" s="176"/>
    </row>
    <row r="201" ht="15.75" spans="1:25">
      <c r="A201" s="359">
        <v>1540</v>
      </c>
      <c r="B201" s="90" t="s">
        <v>686</v>
      </c>
      <c r="C201" s="91" t="s">
        <v>221</v>
      </c>
      <c r="D201" s="360" t="s">
        <v>222</v>
      </c>
      <c r="E201" s="361"/>
      <c r="F201" s="361"/>
      <c r="G201" s="237"/>
      <c r="N201" s="130"/>
      <c r="O201" s="131"/>
      <c r="P201" s="131"/>
      <c r="Q201" s="170"/>
      <c r="R201" s="140"/>
      <c r="S201" s="142"/>
      <c r="T201" s="142"/>
      <c r="U201" s="177"/>
      <c r="V201" s="140"/>
      <c r="W201" s="142"/>
      <c r="X201" s="142"/>
      <c r="Y201" s="177"/>
    </row>
    <row r="202" ht="15.75" spans="1:25">
      <c r="A202" s="312">
        <v>16</v>
      </c>
      <c r="B202" s="221" t="s">
        <v>497</v>
      </c>
      <c r="C202" s="125"/>
      <c r="D202" s="125"/>
      <c r="E202" s="125"/>
      <c r="F202" s="125"/>
      <c r="G202" s="160"/>
      <c r="N202" s="153"/>
      <c r="O202" s="154"/>
      <c r="P202" s="154"/>
      <c r="Q202" s="161"/>
      <c r="R202" s="153"/>
      <c r="S202" s="154"/>
      <c r="T202" s="154"/>
      <c r="U202" s="161"/>
      <c r="V202" s="153"/>
      <c r="W202" s="154"/>
      <c r="X202" s="154"/>
      <c r="Y202" s="161"/>
    </row>
    <row r="203" spans="1:25">
      <c r="A203" s="244">
        <v>1610</v>
      </c>
      <c r="B203" s="80" t="s">
        <v>387</v>
      </c>
      <c r="C203" s="81" t="s">
        <v>17</v>
      </c>
      <c r="D203" s="56"/>
      <c r="E203" s="33" t="e">
        <f>ROUND(#REF!*5.2%+#REF!/1,0)</f>
        <v>#REF!</v>
      </c>
      <c r="F203" s="33" t="e">
        <f>ROUND(#REF!*5.2%+#REF!/1,0)</f>
        <v>#REF!</v>
      </c>
      <c r="G203" s="33" t="e">
        <f>ROUND(#REF!*5.2%+#REF!/1,0)</f>
        <v>#REF!</v>
      </c>
      <c r="N203" s="396"/>
      <c r="O203" s="397"/>
      <c r="P203" s="397"/>
      <c r="Q203" s="397"/>
      <c r="R203" s="397"/>
      <c r="S203" s="397"/>
      <c r="T203" s="397"/>
      <c r="U203" s="397"/>
      <c r="V203" s="397"/>
      <c r="W203" s="397"/>
      <c r="X203" s="397"/>
      <c r="Y203" s="424"/>
    </row>
    <row r="204" ht="24" spans="1:25">
      <c r="A204" s="245">
        <v>1611</v>
      </c>
      <c r="B204" s="38" t="s">
        <v>687</v>
      </c>
      <c r="C204" s="39" t="s">
        <v>17</v>
      </c>
      <c r="D204" s="40" t="e">
        <f>ROUND(#REF!*5.2%+#REF!/1,0)</f>
        <v>#REF!</v>
      </c>
      <c r="E204" s="74"/>
      <c r="F204" s="74"/>
      <c r="G204" s="75"/>
      <c r="H204" s="255">
        <v>0</v>
      </c>
      <c r="I204" s="255">
        <v>0</v>
      </c>
      <c r="J204" s="255">
        <v>0</v>
      </c>
      <c r="K204" s="255">
        <v>0</v>
      </c>
      <c r="L204" s="255">
        <v>0</v>
      </c>
      <c r="M204" s="255">
        <v>0</v>
      </c>
      <c r="N204" s="398"/>
      <c r="O204" s="399"/>
      <c r="P204" s="399"/>
      <c r="Q204" s="399"/>
      <c r="R204" s="399"/>
      <c r="S204" s="399"/>
      <c r="T204" s="399"/>
      <c r="U204" s="399"/>
      <c r="V204" s="399"/>
      <c r="W204" s="399"/>
      <c r="X204" s="399"/>
      <c r="Y204" s="425"/>
    </row>
    <row r="205" ht="24.75" spans="1:25">
      <c r="A205" s="283">
        <v>1612</v>
      </c>
      <c r="B205" s="45" t="s">
        <v>389</v>
      </c>
      <c r="C205" s="46" t="s">
        <v>17</v>
      </c>
      <c r="D205" s="72" t="e">
        <f>ROUND(#REF!*5.2%+#REF!/1,0)</f>
        <v>#REF!</v>
      </c>
      <c r="E205" s="74"/>
      <c r="F205" s="74"/>
      <c r="G205" s="75"/>
      <c r="N205" s="398"/>
      <c r="O205" s="399"/>
      <c r="P205" s="399"/>
      <c r="Q205" s="399"/>
      <c r="R205" s="399"/>
      <c r="S205" s="399"/>
      <c r="T205" s="399"/>
      <c r="U205" s="399"/>
      <c r="V205" s="399"/>
      <c r="W205" s="399"/>
      <c r="X205" s="399"/>
      <c r="Y205" s="425"/>
    </row>
    <row r="206" spans="1:25">
      <c r="A206" s="309">
        <v>1620</v>
      </c>
      <c r="B206" s="84" t="s">
        <v>390</v>
      </c>
      <c r="C206" s="81" t="s">
        <v>17</v>
      </c>
      <c r="D206" s="56"/>
      <c r="E206" s="33" t="e">
        <f>ROUND(#REF!*5.2%+#REF!/1,0)</f>
        <v>#REF!</v>
      </c>
      <c r="F206" s="33" t="e">
        <f>ROUND(#REF!*5.2%+#REF!/1,0)</f>
        <v>#REF!</v>
      </c>
      <c r="G206" s="33" t="e">
        <f>ROUND(#REF!*5.2%+#REF!/1,0)</f>
        <v>#REF!</v>
      </c>
      <c r="N206" s="398"/>
      <c r="O206" s="399"/>
      <c r="P206" s="399"/>
      <c r="Q206" s="399"/>
      <c r="R206" s="399"/>
      <c r="S206" s="399"/>
      <c r="T206" s="399"/>
      <c r="U206" s="399"/>
      <c r="V206" s="399"/>
      <c r="W206" s="399"/>
      <c r="X206" s="399"/>
      <c r="Y206" s="425"/>
    </row>
    <row r="207" ht="24" spans="1:25">
      <c r="A207" s="285">
        <v>1621</v>
      </c>
      <c r="B207" s="38" t="s">
        <v>688</v>
      </c>
      <c r="C207" s="39" t="s">
        <v>17</v>
      </c>
      <c r="D207" s="40" t="e">
        <f>ROUND(#REF!*5.2%+#REF!/1,0)</f>
        <v>#REF!</v>
      </c>
      <c r="E207" s="74"/>
      <c r="F207" s="74"/>
      <c r="G207" s="75"/>
      <c r="N207" s="398"/>
      <c r="O207" s="399"/>
      <c r="P207" s="399"/>
      <c r="Q207" s="399"/>
      <c r="R207" s="399"/>
      <c r="S207" s="399"/>
      <c r="T207" s="399"/>
      <c r="U207" s="399"/>
      <c r="V207" s="399"/>
      <c r="W207" s="399"/>
      <c r="X207" s="399"/>
      <c r="Y207" s="425"/>
    </row>
    <row r="208" ht="24.75" spans="1:25">
      <c r="A208" s="283">
        <v>1622</v>
      </c>
      <c r="B208" s="45" t="s">
        <v>689</v>
      </c>
      <c r="C208" s="46" t="s">
        <v>17</v>
      </c>
      <c r="D208" s="72" t="e">
        <f>ROUND(#REF!*5.2%+#REF!/1,0)</f>
        <v>#REF!</v>
      </c>
      <c r="E208" s="74"/>
      <c r="F208" s="74"/>
      <c r="G208" s="75"/>
      <c r="N208" s="398"/>
      <c r="O208" s="399"/>
      <c r="P208" s="399"/>
      <c r="Q208" s="399"/>
      <c r="R208" s="399"/>
      <c r="S208" s="399"/>
      <c r="T208" s="399"/>
      <c r="U208" s="399"/>
      <c r="V208" s="399"/>
      <c r="W208" s="399"/>
      <c r="X208" s="399"/>
      <c r="Y208" s="425"/>
    </row>
    <row r="209" ht="24" spans="1:25">
      <c r="A209" s="284">
        <v>1630</v>
      </c>
      <c r="B209" s="80" t="s">
        <v>393</v>
      </c>
      <c r="C209" s="81" t="s">
        <v>17</v>
      </c>
      <c r="D209" s="56"/>
      <c r="E209" s="33" t="e">
        <f>ROUND(#REF!*5.2%+#REF!/1,0)</f>
        <v>#REF!</v>
      </c>
      <c r="F209" s="33" t="e">
        <f>ROUND(#REF!*5.2%+#REF!/1,0)</f>
        <v>#REF!</v>
      </c>
      <c r="G209" s="33" t="e">
        <f>ROUND(#REF!*5.2%+#REF!/1,0)</f>
        <v>#REF!</v>
      </c>
      <c r="N209" s="398"/>
      <c r="O209" s="399"/>
      <c r="P209" s="399"/>
      <c r="Q209" s="399"/>
      <c r="R209" s="399"/>
      <c r="S209" s="399"/>
      <c r="T209" s="399"/>
      <c r="U209" s="399"/>
      <c r="V209" s="399"/>
      <c r="W209" s="399"/>
      <c r="X209" s="399"/>
      <c r="Y209" s="425"/>
    </row>
    <row r="210" ht="24" spans="1:25">
      <c r="A210" s="245">
        <v>1631</v>
      </c>
      <c r="B210" s="38" t="s">
        <v>690</v>
      </c>
      <c r="C210" s="39" t="s">
        <v>17</v>
      </c>
      <c r="D210" s="40" t="e">
        <f>ROUND(#REF!*5.2%+#REF!/1,0)</f>
        <v>#REF!</v>
      </c>
      <c r="E210" s="74"/>
      <c r="F210" s="74"/>
      <c r="G210" s="75"/>
      <c r="N210" s="398"/>
      <c r="O210" s="399"/>
      <c r="P210" s="399"/>
      <c r="Q210" s="399"/>
      <c r="R210" s="399"/>
      <c r="S210" s="399"/>
      <c r="T210" s="399"/>
      <c r="U210" s="399"/>
      <c r="V210" s="399"/>
      <c r="W210" s="399"/>
      <c r="X210" s="399"/>
      <c r="Y210" s="425"/>
    </row>
    <row r="211" ht="24.75" spans="1:25">
      <c r="A211" s="283">
        <v>1632</v>
      </c>
      <c r="B211" s="45" t="s">
        <v>691</v>
      </c>
      <c r="C211" s="46" t="s">
        <v>17</v>
      </c>
      <c r="D211" s="72" t="e">
        <f>ROUND(#REF!*5.2%+#REF!/1,0)</f>
        <v>#REF!</v>
      </c>
      <c r="E211" s="74"/>
      <c r="F211" s="74"/>
      <c r="G211" s="75"/>
      <c r="N211" s="398"/>
      <c r="O211" s="399"/>
      <c r="P211" s="399"/>
      <c r="Q211" s="399"/>
      <c r="R211" s="399"/>
      <c r="S211" s="399"/>
      <c r="T211" s="399"/>
      <c r="U211" s="399"/>
      <c r="V211" s="399"/>
      <c r="W211" s="399"/>
      <c r="X211" s="399"/>
      <c r="Y211" s="425"/>
    </row>
    <row r="212" spans="1:25">
      <c r="A212" s="309">
        <v>1640</v>
      </c>
      <c r="B212" s="84" t="s">
        <v>396</v>
      </c>
      <c r="C212" s="81" t="s">
        <v>17</v>
      </c>
      <c r="D212" s="56"/>
      <c r="E212" s="33" t="e">
        <f>ROUND(#REF!*5.2%+#REF!/1,0)</f>
        <v>#REF!</v>
      </c>
      <c r="F212" s="33" t="e">
        <f>ROUND(#REF!*5.2%+#REF!/1,0)</f>
        <v>#REF!</v>
      </c>
      <c r="G212" s="33" t="e">
        <f>ROUND(#REF!*5.2%+#REF!/1,0)</f>
        <v>#REF!</v>
      </c>
      <c r="N212" s="398"/>
      <c r="O212" s="399"/>
      <c r="P212" s="399"/>
      <c r="Q212" s="399"/>
      <c r="R212" s="399"/>
      <c r="S212" s="399"/>
      <c r="T212" s="399"/>
      <c r="U212" s="399"/>
      <c r="V212" s="399"/>
      <c r="W212" s="399"/>
      <c r="X212" s="399"/>
      <c r="Y212" s="425"/>
    </row>
    <row r="213" ht="24" spans="1:25">
      <c r="A213" s="245">
        <v>1641</v>
      </c>
      <c r="B213" s="38" t="s">
        <v>692</v>
      </c>
      <c r="C213" s="39" t="s">
        <v>17</v>
      </c>
      <c r="D213" s="40" t="e">
        <f>ROUND(#REF!*5.2%+#REF!/1,0)</f>
        <v>#REF!</v>
      </c>
      <c r="E213" s="74"/>
      <c r="F213" s="74"/>
      <c r="G213" s="75"/>
      <c r="N213" s="398"/>
      <c r="O213" s="399"/>
      <c r="P213" s="399"/>
      <c r="Q213" s="399"/>
      <c r="R213" s="399"/>
      <c r="S213" s="399"/>
      <c r="T213" s="399"/>
      <c r="U213" s="399"/>
      <c r="V213" s="399"/>
      <c r="W213" s="399"/>
      <c r="X213" s="399"/>
      <c r="Y213" s="425"/>
    </row>
    <row r="214" ht="24.75" spans="1:25">
      <c r="A214" s="362">
        <v>1642</v>
      </c>
      <c r="B214" s="45" t="s">
        <v>693</v>
      </c>
      <c r="C214" s="46" t="s">
        <v>17</v>
      </c>
      <c r="D214" s="72" t="e">
        <f>ROUND(#REF!*5.2%+#REF!/1,0)</f>
        <v>#REF!</v>
      </c>
      <c r="E214" s="74"/>
      <c r="F214" s="74"/>
      <c r="G214" s="75"/>
      <c r="N214" s="400"/>
      <c r="O214" s="401"/>
      <c r="P214" s="401"/>
      <c r="Q214" s="401"/>
      <c r="R214" s="401"/>
      <c r="S214" s="401"/>
      <c r="T214" s="401"/>
      <c r="U214" s="401"/>
      <c r="V214" s="401"/>
      <c r="W214" s="401"/>
      <c r="X214" s="401"/>
      <c r="Y214" s="426"/>
    </row>
    <row r="215" s="1" customFormat="1" ht="15.75" spans="1:25">
      <c r="A215" s="363">
        <v>17</v>
      </c>
      <c r="B215" s="315" t="s">
        <v>399</v>
      </c>
      <c r="C215" s="241"/>
      <c r="D215" s="241"/>
      <c r="E215" s="241"/>
      <c r="F215" s="241"/>
      <c r="G215" s="316"/>
      <c r="N215" s="402"/>
      <c r="O215" s="154"/>
      <c r="P215" s="154"/>
      <c r="Q215" s="161"/>
      <c r="R215" s="153">
        <v>0.2</v>
      </c>
      <c r="S215" s="154"/>
      <c r="T215" s="154"/>
      <c r="U215" s="161"/>
      <c r="V215" s="153">
        <v>0.3</v>
      </c>
      <c r="W215" s="154"/>
      <c r="X215" s="154"/>
      <c r="Y215" s="161"/>
    </row>
    <row r="216" ht="24" spans="1:25">
      <c r="A216" s="364">
        <v>1700</v>
      </c>
      <c r="B216" s="365" t="s">
        <v>400</v>
      </c>
      <c r="C216" s="366" t="s">
        <v>401</v>
      </c>
      <c r="D216" s="81"/>
      <c r="E216" s="33" t="e">
        <f>ROUND(#REF!*5.2%+#REF!/1,0)</f>
        <v>#REF!</v>
      </c>
      <c r="F216" s="33" t="e">
        <f>ROUND(#REF!*5.2%+#REF!/1,0)</f>
        <v>#REF!</v>
      </c>
      <c r="G216" s="33" t="e">
        <f>ROUND(#REF!*5.2%+#REF!/1,0)</f>
        <v>#REF!</v>
      </c>
      <c r="N216" s="403" t="s">
        <v>694</v>
      </c>
      <c r="O216" s="404"/>
      <c r="P216" s="404"/>
      <c r="Q216" s="415"/>
      <c r="R216" s="134"/>
      <c r="S216" s="164">
        <v>5</v>
      </c>
      <c r="T216" s="164">
        <v>5</v>
      </c>
      <c r="U216" s="165">
        <v>5</v>
      </c>
      <c r="V216" s="134"/>
      <c r="W216" s="156" t="e">
        <f>E216*V215</f>
        <v>#REF!</v>
      </c>
      <c r="X216" s="156" t="e">
        <f>F216*V215</f>
        <v>#REF!</v>
      </c>
      <c r="Y216" s="190" t="e">
        <f>G216*V215</f>
        <v>#REF!</v>
      </c>
    </row>
    <row r="217" ht="15.75" spans="1:25">
      <c r="A217" s="308">
        <v>1710</v>
      </c>
      <c r="B217" s="90" t="s">
        <v>402</v>
      </c>
      <c r="C217" s="91" t="s">
        <v>222</v>
      </c>
      <c r="D217" s="367"/>
      <c r="E217" s="367"/>
      <c r="F217" s="367"/>
      <c r="G217" s="237"/>
      <c r="N217" s="405"/>
      <c r="O217" s="406"/>
      <c r="P217" s="406"/>
      <c r="Q217" s="416"/>
      <c r="R217" s="140"/>
      <c r="S217" s="142"/>
      <c r="T217" s="142"/>
      <c r="U217" s="177"/>
      <c r="V217" s="140"/>
      <c r="W217" s="142"/>
      <c r="X217" s="142"/>
      <c r="Y217" s="177"/>
    </row>
    <row r="218" spans="1:25">
      <c r="A218" s="368">
        <v>18</v>
      </c>
      <c r="B218" s="25" t="s">
        <v>403</v>
      </c>
      <c r="C218" s="26"/>
      <c r="D218" s="26"/>
      <c r="E218" s="26"/>
      <c r="F218" s="26"/>
      <c r="G218" s="94"/>
      <c r="N218" s="148"/>
      <c r="O218" s="149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</row>
    <row r="219" ht="24.75" spans="1:25">
      <c r="A219" s="308">
        <v>1800</v>
      </c>
      <c r="B219" s="90" t="s">
        <v>404</v>
      </c>
      <c r="C219" s="91" t="s">
        <v>221</v>
      </c>
      <c r="D219" s="91" t="s">
        <v>222</v>
      </c>
      <c r="E219" s="367"/>
      <c r="F219" s="367"/>
      <c r="G219" s="237"/>
      <c r="N219" s="150"/>
      <c r="O219" s="151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</row>
    <row r="220" ht="15.75" spans="1:25">
      <c r="A220" s="363">
        <v>19</v>
      </c>
      <c r="B220" s="25" t="s">
        <v>405</v>
      </c>
      <c r="C220" s="26"/>
      <c r="D220" s="26"/>
      <c r="E220" s="26"/>
      <c r="F220" s="26"/>
      <c r="G220" s="94"/>
      <c r="N220" s="153">
        <v>0.1</v>
      </c>
      <c r="O220" s="154"/>
      <c r="P220" s="154"/>
      <c r="Q220" s="161"/>
      <c r="R220" s="153">
        <v>0.2</v>
      </c>
      <c r="S220" s="154"/>
      <c r="T220" s="154"/>
      <c r="U220" s="161"/>
      <c r="V220" s="153">
        <v>0.3</v>
      </c>
      <c r="W220" s="154"/>
      <c r="X220" s="154"/>
      <c r="Y220" s="161"/>
    </row>
    <row r="221" ht="15.75" spans="1:25">
      <c r="A221" s="369">
        <v>1900</v>
      </c>
      <c r="B221" s="370" t="s">
        <v>406</v>
      </c>
      <c r="C221" s="371" t="s">
        <v>221</v>
      </c>
      <c r="D221" s="372"/>
      <c r="E221" s="372"/>
      <c r="F221" s="372"/>
      <c r="G221" s="353"/>
      <c r="N221" s="407" t="s">
        <v>657</v>
      </c>
      <c r="O221" s="127"/>
      <c r="P221" s="127"/>
      <c r="Q221" s="127"/>
      <c r="R221" s="409"/>
      <c r="S221" s="409"/>
      <c r="T221" s="409"/>
      <c r="U221" s="409"/>
      <c r="V221" s="409"/>
      <c r="W221" s="409"/>
      <c r="X221" s="409"/>
      <c r="Y221" s="409"/>
    </row>
    <row r="222" spans="1:25">
      <c r="A222" s="309">
        <v>1910</v>
      </c>
      <c r="B222" s="84" t="s">
        <v>407</v>
      </c>
      <c r="C222" s="81" t="s">
        <v>17</v>
      </c>
      <c r="D222" s="56"/>
      <c r="E222" s="33" t="e">
        <f>ROUND(#REF!*5.2%+#REF!/1,0)</f>
        <v>#REF!</v>
      </c>
      <c r="F222" s="33" t="e">
        <f>ROUND(#REF!*5.2%+#REF!/1,0)</f>
        <v>#REF!</v>
      </c>
      <c r="G222" s="33" t="e">
        <f>ROUND(#REF!*5.2%+#REF!/1,0)</f>
        <v>#REF!</v>
      </c>
      <c r="N222" s="329"/>
      <c r="O222" s="129"/>
      <c r="P222" s="129"/>
      <c r="Q222" s="129"/>
      <c r="R222" s="189"/>
      <c r="S222" s="156">
        <v>135</v>
      </c>
      <c r="T222" s="156">
        <v>135</v>
      </c>
      <c r="U222" s="190">
        <v>135</v>
      </c>
      <c r="V222" s="189"/>
      <c r="W222" s="156" t="e">
        <f>E222*V220</f>
        <v>#REF!</v>
      </c>
      <c r="X222" s="156" t="e">
        <f>F222*V220</f>
        <v>#REF!</v>
      </c>
      <c r="Y222" s="190" t="e">
        <f>G222*V220</f>
        <v>#REF!</v>
      </c>
    </row>
    <row r="223" ht="24.75" spans="1:25">
      <c r="A223" s="308">
        <v>1912</v>
      </c>
      <c r="B223" s="90" t="s">
        <v>695</v>
      </c>
      <c r="C223" s="46" t="s">
        <v>17</v>
      </c>
      <c r="D223" s="72" t="e">
        <f>ROUND(#REF!*5.2%+#REF!/1,0)</f>
        <v>#REF!</v>
      </c>
      <c r="E223" s="74"/>
      <c r="F223" s="74"/>
      <c r="G223" s="75"/>
      <c r="N223" s="329"/>
      <c r="O223" s="129"/>
      <c r="P223" s="129"/>
      <c r="Q223" s="129"/>
      <c r="R223" s="171">
        <v>70</v>
      </c>
      <c r="S223" s="194"/>
      <c r="T223" s="194"/>
      <c r="U223" s="195"/>
      <c r="V223" s="171" t="e">
        <f>D223*V220</f>
        <v>#REF!</v>
      </c>
      <c r="W223" s="194">
        <v>290</v>
      </c>
      <c r="X223" s="192">
        <v>290</v>
      </c>
      <c r="Y223" s="193">
        <v>290</v>
      </c>
    </row>
    <row r="224" spans="1:25">
      <c r="A224" s="309">
        <v>1920</v>
      </c>
      <c r="B224" s="84" t="s">
        <v>409</v>
      </c>
      <c r="C224" s="81" t="s">
        <v>17</v>
      </c>
      <c r="D224" s="206"/>
      <c r="E224" s="33" t="e">
        <f>ROUND(#REF!*5.2%+#REF!/1,0)</f>
        <v>#REF!</v>
      </c>
      <c r="F224" s="33" t="e">
        <f>ROUND(#REF!*5.2%+#REF!/1,0)</f>
        <v>#REF!</v>
      </c>
      <c r="G224" s="33" t="e">
        <f>ROUND(#REF!*5.2%+#REF!/1,0)</f>
        <v>#REF!</v>
      </c>
      <c r="N224" s="329"/>
      <c r="O224" s="129"/>
      <c r="P224" s="129"/>
      <c r="Q224" s="129"/>
      <c r="R224" s="189"/>
      <c r="S224" s="156">
        <v>135</v>
      </c>
      <c r="T224" s="156">
        <v>135</v>
      </c>
      <c r="U224" s="190">
        <v>135</v>
      </c>
      <c r="V224" s="189"/>
      <c r="W224" s="156" t="e">
        <f>E224*V220</f>
        <v>#REF!</v>
      </c>
      <c r="X224" s="156" t="e">
        <f>F224*V220</f>
        <v>#REF!</v>
      </c>
      <c r="Y224" s="190" t="e">
        <f>G224*V220</f>
        <v>#REF!</v>
      </c>
    </row>
    <row r="225" ht="24.75" spans="1:25">
      <c r="A225" s="308">
        <v>1922</v>
      </c>
      <c r="B225" s="90" t="s">
        <v>696</v>
      </c>
      <c r="C225" s="46" t="s">
        <v>17</v>
      </c>
      <c r="D225" s="72" t="e">
        <f>ROUND(#REF!*5.2%+#REF!/1,0)</f>
        <v>#REF!</v>
      </c>
      <c r="E225" s="74"/>
      <c r="F225" s="74"/>
      <c r="G225" s="75"/>
      <c r="N225" s="329"/>
      <c r="O225" s="129"/>
      <c r="P225" s="129"/>
      <c r="Q225" s="129"/>
      <c r="R225" s="171">
        <v>205</v>
      </c>
      <c r="S225" s="194"/>
      <c r="T225" s="192"/>
      <c r="U225" s="193"/>
      <c r="V225" s="171" t="e">
        <f>D225*V220</f>
        <v>#REF!</v>
      </c>
      <c r="W225" s="194" t="e">
        <f>W224+V225</f>
        <v>#REF!</v>
      </c>
      <c r="X225" s="192">
        <v>485</v>
      </c>
      <c r="Y225" s="193">
        <v>485</v>
      </c>
    </row>
    <row r="226" spans="1:25">
      <c r="A226" s="309">
        <v>1930</v>
      </c>
      <c r="B226" s="84" t="s">
        <v>411</v>
      </c>
      <c r="C226" s="81" t="s">
        <v>17</v>
      </c>
      <c r="D226" s="206"/>
      <c r="E226" s="33" t="e">
        <f>ROUND(#REF!*5.2%+#REF!/1,0)</f>
        <v>#REF!</v>
      </c>
      <c r="F226" s="33" t="e">
        <f>ROUND(#REF!*5.2%+#REF!/1,0)</f>
        <v>#REF!</v>
      </c>
      <c r="G226" s="33" t="e">
        <f>ROUND(#REF!*5.2%+#REF!/1,0)</f>
        <v>#REF!</v>
      </c>
      <c r="N226" s="329"/>
      <c r="O226" s="129"/>
      <c r="P226" s="129"/>
      <c r="Q226" s="129"/>
      <c r="R226" s="189"/>
      <c r="S226" s="156">
        <v>135</v>
      </c>
      <c r="T226" s="156">
        <v>135</v>
      </c>
      <c r="U226" s="190">
        <v>135</v>
      </c>
      <c r="V226" s="189"/>
      <c r="W226" s="156" t="e">
        <f>E226*V220</f>
        <v>#REF!</v>
      </c>
      <c r="X226" s="156" t="e">
        <f>F226*V220</f>
        <v>#REF!</v>
      </c>
      <c r="Y226" s="190" t="e">
        <f>G226*V220</f>
        <v>#REF!</v>
      </c>
    </row>
    <row r="227" ht="24.75" spans="1:25">
      <c r="A227" s="308">
        <v>1932</v>
      </c>
      <c r="B227" s="90" t="s">
        <v>697</v>
      </c>
      <c r="C227" s="46" t="s">
        <v>17</v>
      </c>
      <c r="D227" s="72" t="e">
        <f>ROUND(#REF!*5.2%+#REF!/1,0)</f>
        <v>#REF!</v>
      </c>
      <c r="E227" s="74"/>
      <c r="F227" s="74"/>
      <c r="G227" s="75"/>
      <c r="N227" s="329"/>
      <c r="O227" s="129"/>
      <c r="P227" s="129"/>
      <c r="Q227" s="129"/>
      <c r="R227" s="171">
        <v>405</v>
      </c>
      <c r="S227" s="192"/>
      <c r="T227" s="192"/>
      <c r="U227" s="193"/>
      <c r="V227" s="171" t="e">
        <f>D227*V220</f>
        <v>#REF!</v>
      </c>
      <c r="W227" s="194" t="e">
        <f>W226+V227</f>
        <v>#REF!</v>
      </c>
      <c r="X227" s="192">
        <v>775</v>
      </c>
      <c r="Y227" s="193">
        <v>775</v>
      </c>
    </row>
    <row r="228" spans="1:25">
      <c r="A228" s="309">
        <v>1940</v>
      </c>
      <c r="B228" s="84" t="s">
        <v>413</v>
      </c>
      <c r="C228" s="81" t="s">
        <v>17</v>
      </c>
      <c r="D228" s="206"/>
      <c r="E228" s="33" t="e">
        <f>ROUND(#REF!*5.2%+#REF!/1,0)</f>
        <v>#REF!</v>
      </c>
      <c r="F228" s="33" t="e">
        <f>ROUND(#REF!*5.2%+#REF!/1,0)</f>
        <v>#REF!</v>
      </c>
      <c r="G228" s="33" t="e">
        <f>ROUND(#REF!*5.2%+#REF!/1,0)</f>
        <v>#REF!</v>
      </c>
      <c r="N228" s="329"/>
      <c r="O228" s="129"/>
      <c r="P228" s="129"/>
      <c r="Q228" s="129"/>
      <c r="R228" s="189"/>
      <c r="S228" s="156">
        <v>135</v>
      </c>
      <c r="T228" s="156">
        <v>135</v>
      </c>
      <c r="U228" s="190">
        <v>135</v>
      </c>
      <c r="V228" s="189"/>
      <c r="W228" s="156" t="e">
        <f>E228*V220</f>
        <v>#REF!</v>
      </c>
      <c r="X228" s="156" t="e">
        <f>F228*V220</f>
        <v>#REF!</v>
      </c>
      <c r="Y228" s="190" t="e">
        <f>G228*V220</f>
        <v>#REF!</v>
      </c>
    </row>
    <row r="229" ht="24.75" spans="1:25">
      <c r="A229" s="308">
        <v>1942</v>
      </c>
      <c r="B229" s="90" t="s">
        <v>698</v>
      </c>
      <c r="C229" s="46" t="s">
        <v>17</v>
      </c>
      <c r="D229" s="72" t="e">
        <f>ROUND(#REF!*5.2%+#REF!/1,0)</f>
        <v>#REF!</v>
      </c>
      <c r="E229" s="74"/>
      <c r="F229" s="74"/>
      <c r="G229" s="75"/>
      <c r="N229" s="329"/>
      <c r="O229" s="129"/>
      <c r="P229" s="129"/>
      <c r="Q229" s="129"/>
      <c r="R229" s="198">
        <v>610</v>
      </c>
      <c r="S229" s="192"/>
      <c r="T229" s="192"/>
      <c r="U229" s="193"/>
      <c r="V229" s="171" t="e">
        <f>D229*V220</f>
        <v>#REF!</v>
      </c>
      <c r="W229" s="394" t="e">
        <f>W228+V229</f>
        <v>#REF!</v>
      </c>
      <c r="X229" s="172">
        <v>1066</v>
      </c>
      <c r="Y229" s="173">
        <v>1066</v>
      </c>
    </row>
    <row r="230" ht="24" spans="1:25">
      <c r="A230" s="373">
        <v>1950</v>
      </c>
      <c r="B230" s="374" t="s">
        <v>415</v>
      </c>
      <c r="C230" s="375" t="s">
        <v>17</v>
      </c>
      <c r="D230" s="206"/>
      <c r="E230" s="33" t="e">
        <f>ROUND(#REF!*5.2%+#REF!/1,0)</f>
        <v>#REF!</v>
      </c>
      <c r="F230" s="33" t="e">
        <f>ROUND(#REF!*5.2%+#REF!/1,0)</f>
        <v>#REF!</v>
      </c>
      <c r="G230" s="33" t="e">
        <f>ROUND(#REF!*5.2%+#REF!/1,0)</f>
        <v>#REF!</v>
      </c>
      <c r="N230" s="329"/>
      <c r="O230" s="129"/>
      <c r="P230" s="129"/>
      <c r="Q230" s="129"/>
      <c r="R230" s="189"/>
      <c r="S230" s="156">
        <v>265</v>
      </c>
      <c r="T230" s="156">
        <v>265</v>
      </c>
      <c r="U230" s="190">
        <v>265</v>
      </c>
      <c r="V230" s="189"/>
      <c r="W230" s="156" t="e">
        <f>E230*V220</f>
        <v>#REF!</v>
      </c>
      <c r="X230" s="156" t="e">
        <f>F230*V220</f>
        <v>#REF!</v>
      </c>
      <c r="Y230" s="190" t="e">
        <f>G230*V220</f>
        <v>#REF!</v>
      </c>
    </row>
    <row r="231" ht="24.75" spans="1:25">
      <c r="A231" s="376">
        <v>1952</v>
      </c>
      <c r="B231" s="377" t="s">
        <v>699</v>
      </c>
      <c r="C231" s="71" t="s">
        <v>17</v>
      </c>
      <c r="D231" s="72" t="e">
        <f>ROUND(#REF!*5.2%+#REF!/1,0)</f>
        <v>#REF!</v>
      </c>
      <c r="E231" s="74"/>
      <c r="F231" s="74"/>
      <c r="G231" s="75"/>
      <c r="N231" s="408"/>
      <c r="O231" s="131"/>
      <c r="P231" s="131"/>
      <c r="Q231" s="131"/>
      <c r="R231" s="171">
        <v>795</v>
      </c>
      <c r="S231" s="192"/>
      <c r="T231" s="192"/>
      <c r="U231" s="193"/>
      <c r="V231" s="171" t="e">
        <f>D231*V220</f>
        <v>#REF!</v>
      </c>
      <c r="W231" s="194" t="e">
        <f>W230+V231</f>
        <v>#REF!</v>
      </c>
      <c r="X231" s="192">
        <v>1509</v>
      </c>
      <c r="Y231" s="193">
        <v>1509</v>
      </c>
    </row>
    <row r="232" ht="15.75" spans="1:25">
      <c r="A232" s="378">
        <v>20</v>
      </c>
      <c r="B232" s="315" t="s">
        <v>417</v>
      </c>
      <c r="C232" s="213"/>
      <c r="D232" s="213"/>
      <c r="E232" s="213"/>
      <c r="F232" s="213"/>
      <c r="G232" s="214"/>
      <c r="N232" s="143"/>
      <c r="O232" s="144"/>
      <c r="P232" s="144"/>
      <c r="Q232" s="178"/>
      <c r="R232" s="153">
        <v>0.2</v>
      </c>
      <c r="S232" s="154"/>
      <c r="T232" s="154"/>
      <c r="U232" s="161"/>
      <c r="V232" s="153">
        <v>0.3</v>
      </c>
      <c r="W232" s="154"/>
      <c r="X232" s="154"/>
      <c r="Y232" s="161"/>
    </row>
    <row r="233" ht="24" spans="1:25">
      <c r="A233" s="306">
        <v>2010</v>
      </c>
      <c r="B233" s="84" t="s">
        <v>418</v>
      </c>
      <c r="C233" s="85" t="s">
        <v>17</v>
      </c>
      <c r="D233" s="56"/>
      <c r="E233" s="33" t="e">
        <f>ROUND(#REF!*5.2%+#REF!/1,0)</f>
        <v>#REF!</v>
      </c>
      <c r="F233" s="33" t="e">
        <f>ROUND(#REF!*5.2%+#REF!/1,0)</f>
        <v>#REF!</v>
      </c>
      <c r="G233" s="33" t="e">
        <f>ROUND(#REF!*5.2%+#REF!/1,0)</f>
        <v>#REF!</v>
      </c>
      <c r="N233" s="126" t="s">
        <v>657</v>
      </c>
      <c r="O233" s="127"/>
      <c r="P233" s="127"/>
      <c r="Q233" s="162"/>
      <c r="R233" s="189"/>
      <c r="S233" s="156">
        <v>30</v>
      </c>
      <c r="T233" s="156">
        <v>30</v>
      </c>
      <c r="U233" s="190" t="e">
        <f>G233*R232</f>
        <v>#REF!</v>
      </c>
      <c r="V233" s="163"/>
      <c r="W233" s="156" t="e">
        <f>V232*E233</f>
        <v>#REF!</v>
      </c>
      <c r="X233" s="156" t="e">
        <f>F233*V232</f>
        <v>#REF!</v>
      </c>
      <c r="Y233" s="190" t="e">
        <f>G233*V232</f>
        <v>#REF!</v>
      </c>
    </row>
    <row r="234" ht="24" spans="1:25">
      <c r="A234" s="310">
        <v>2011</v>
      </c>
      <c r="B234" s="87" t="s">
        <v>419</v>
      </c>
      <c r="C234" s="88" t="s">
        <v>17</v>
      </c>
      <c r="D234" s="40" t="e">
        <f>ROUND(#REF!*5.2%+#REF!/1,0)</f>
        <v>#REF!</v>
      </c>
      <c r="E234" s="74"/>
      <c r="F234" s="74"/>
      <c r="G234" s="75"/>
      <c r="N234" s="128"/>
      <c r="O234" s="129"/>
      <c r="P234" s="129"/>
      <c r="Q234" s="166"/>
      <c r="R234" s="169" t="e">
        <f>D234*R232</f>
        <v>#REF!</v>
      </c>
      <c r="S234" s="200"/>
      <c r="T234" s="200"/>
      <c r="U234" s="279"/>
      <c r="V234" s="169" t="e">
        <f>D234*V232</f>
        <v>#REF!</v>
      </c>
      <c r="W234" s="200">
        <v>56</v>
      </c>
      <c r="X234" s="200">
        <v>56</v>
      </c>
      <c r="Y234" s="279">
        <v>65</v>
      </c>
    </row>
    <row r="235" ht="24" spans="1:25">
      <c r="A235" s="310">
        <v>2012</v>
      </c>
      <c r="B235" s="87" t="s">
        <v>420</v>
      </c>
      <c r="C235" s="88" t="s">
        <v>17</v>
      </c>
      <c r="D235" s="40" t="e">
        <f>ROUND(#REF!*5.2%+#REF!/1,0)</f>
        <v>#REF!</v>
      </c>
      <c r="E235" s="74"/>
      <c r="F235" s="74"/>
      <c r="G235" s="75"/>
      <c r="N235" s="128"/>
      <c r="O235" s="129"/>
      <c r="P235" s="129"/>
      <c r="Q235" s="166"/>
      <c r="R235" s="169">
        <v>20</v>
      </c>
      <c r="S235" s="200"/>
      <c r="T235" s="200"/>
      <c r="U235" s="279"/>
      <c r="V235" s="169" t="e">
        <f>D235*V232</f>
        <v>#REF!</v>
      </c>
      <c r="W235" s="200">
        <v>70</v>
      </c>
      <c r="X235" s="200">
        <v>70</v>
      </c>
      <c r="Y235" s="279">
        <v>79</v>
      </c>
    </row>
    <row r="236" ht="24" spans="1:25">
      <c r="A236" s="310">
        <v>2013</v>
      </c>
      <c r="B236" s="87" t="s">
        <v>421</v>
      </c>
      <c r="C236" s="88" t="s">
        <v>17</v>
      </c>
      <c r="D236" s="40" t="e">
        <f>ROUND(#REF!*5.2%+#REF!/1,0)</f>
        <v>#REF!</v>
      </c>
      <c r="E236" s="74"/>
      <c r="F236" s="74"/>
      <c r="G236" s="75"/>
      <c r="N236" s="128"/>
      <c r="O236" s="129"/>
      <c r="P236" s="129"/>
      <c r="Q236" s="166"/>
      <c r="R236" s="169">
        <v>5</v>
      </c>
      <c r="S236" s="200"/>
      <c r="T236" s="200"/>
      <c r="U236" s="279"/>
      <c r="V236" s="169" t="e">
        <f>D236*V232</f>
        <v>#REF!</v>
      </c>
      <c r="W236" s="200">
        <v>50</v>
      </c>
      <c r="X236" s="200">
        <v>50</v>
      </c>
      <c r="Y236" s="279">
        <v>59</v>
      </c>
    </row>
    <row r="237" ht="24.75" spans="1:25">
      <c r="A237" s="308">
        <v>2014</v>
      </c>
      <c r="B237" s="90" t="s">
        <v>422</v>
      </c>
      <c r="C237" s="91" t="s">
        <v>17</v>
      </c>
      <c r="D237" s="72" t="e">
        <f>ROUND(#REF!*5.2%+#REF!/1,0)</f>
        <v>#REF!</v>
      </c>
      <c r="E237" s="74"/>
      <c r="F237" s="74"/>
      <c r="G237" s="75"/>
      <c r="N237" s="128"/>
      <c r="O237" s="129"/>
      <c r="P237" s="129"/>
      <c r="Q237" s="166"/>
      <c r="R237" s="171">
        <v>5</v>
      </c>
      <c r="S237" s="192"/>
      <c r="T237" s="192"/>
      <c r="U237" s="193"/>
      <c r="V237" s="171" t="e">
        <f>D237*V232</f>
        <v>#REF!</v>
      </c>
      <c r="W237" s="192">
        <v>50</v>
      </c>
      <c r="X237" s="192">
        <v>50</v>
      </c>
      <c r="Y237" s="193">
        <v>59</v>
      </c>
    </row>
    <row r="238" ht="24" spans="1:25">
      <c r="A238" s="309">
        <v>2020</v>
      </c>
      <c r="B238" s="84" t="s">
        <v>423</v>
      </c>
      <c r="C238" s="85" t="s">
        <v>17</v>
      </c>
      <c r="D238" s="209"/>
      <c r="E238" s="33" t="e">
        <f>ROUND(#REF!*5.2%+#REF!/1,0)</f>
        <v>#REF!</v>
      </c>
      <c r="F238" s="33" t="e">
        <f>ROUND(#REF!*5.2%+#REF!/1,0)</f>
        <v>#REF!</v>
      </c>
      <c r="G238" s="33" t="e">
        <f>ROUND(#REF!*5.2%+#REF!/1,0)</f>
        <v>#REF!</v>
      </c>
      <c r="N238" s="128"/>
      <c r="O238" s="129"/>
      <c r="P238" s="129"/>
      <c r="Q238" s="166"/>
      <c r="R238" s="189"/>
      <c r="S238" s="156">
        <v>30</v>
      </c>
      <c r="T238" s="156">
        <v>30</v>
      </c>
      <c r="U238" s="190" t="e">
        <f>G238*R232</f>
        <v>#REF!</v>
      </c>
      <c r="V238" s="163"/>
      <c r="W238" s="156" t="e">
        <f>E238*V232</f>
        <v>#REF!</v>
      </c>
      <c r="X238" s="156" t="e">
        <f>F238*V232</f>
        <v>#REF!</v>
      </c>
      <c r="Y238" s="190" t="e">
        <f>G238*V232</f>
        <v>#REF!</v>
      </c>
    </row>
    <row r="239" ht="24" spans="1:25">
      <c r="A239" s="310">
        <v>2021</v>
      </c>
      <c r="B239" s="87" t="s">
        <v>424</v>
      </c>
      <c r="C239" s="88" t="s">
        <v>17</v>
      </c>
      <c r="D239" s="40" t="e">
        <f>ROUND(#REF!*5.2%+#REF!/1,0)</f>
        <v>#REF!</v>
      </c>
      <c r="E239" s="74"/>
      <c r="F239" s="74"/>
      <c r="G239" s="75"/>
      <c r="N239" s="128"/>
      <c r="O239" s="129"/>
      <c r="P239" s="129"/>
      <c r="Q239" s="166"/>
      <c r="R239" s="199">
        <v>15</v>
      </c>
      <c r="S239" s="200"/>
      <c r="T239" s="200"/>
      <c r="U239" s="279"/>
      <c r="V239" s="199">
        <v>22</v>
      </c>
      <c r="W239" s="200">
        <v>62</v>
      </c>
      <c r="X239" s="200">
        <v>62</v>
      </c>
      <c r="Y239" s="279">
        <v>71</v>
      </c>
    </row>
    <row r="240" ht="24" spans="1:25">
      <c r="A240" s="310">
        <v>2022</v>
      </c>
      <c r="B240" s="87" t="s">
        <v>425</v>
      </c>
      <c r="C240" s="88" t="s">
        <v>17</v>
      </c>
      <c r="D240" s="40" t="e">
        <f>ROUND(#REF!*5.2%+#REF!/1,0)</f>
        <v>#REF!</v>
      </c>
      <c r="E240" s="74"/>
      <c r="F240" s="74"/>
      <c r="G240" s="75"/>
      <c r="N240" s="128"/>
      <c r="O240" s="129"/>
      <c r="P240" s="129"/>
      <c r="Q240" s="166"/>
      <c r="R240" s="169">
        <v>25</v>
      </c>
      <c r="S240" s="200"/>
      <c r="T240" s="200"/>
      <c r="U240" s="279"/>
      <c r="V240" s="169" t="e">
        <f>D240*V232</f>
        <v>#REF!</v>
      </c>
      <c r="W240" s="200">
        <v>73</v>
      </c>
      <c r="X240" s="200">
        <v>73</v>
      </c>
      <c r="Y240" s="279">
        <v>82</v>
      </c>
    </row>
    <row r="241" ht="24" spans="1:25">
      <c r="A241" s="310">
        <v>2023</v>
      </c>
      <c r="B241" s="87" t="s">
        <v>426</v>
      </c>
      <c r="C241" s="88" t="s">
        <v>17</v>
      </c>
      <c r="D241" s="40" t="e">
        <f>ROUND(#REF!*5.2%+#REF!/1,0)</f>
        <v>#REF!</v>
      </c>
      <c r="E241" s="74"/>
      <c r="F241" s="74"/>
      <c r="G241" s="75"/>
      <c r="N241" s="128"/>
      <c r="O241" s="129"/>
      <c r="P241" s="129"/>
      <c r="Q241" s="166"/>
      <c r="R241" s="199">
        <v>10</v>
      </c>
      <c r="S241" s="200"/>
      <c r="T241" s="200"/>
      <c r="U241" s="279"/>
      <c r="V241" s="199">
        <v>13</v>
      </c>
      <c r="W241" s="200">
        <v>53</v>
      </c>
      <c r="X241" s="200">
        <v>53</v>
      </c>
      <c r="Y241" s="279">
        <v>62</v>
      </c>
    </row>
    <row r="242" ht="24.75" spans="1:25">
      <c r="A242" s="308">
        <v>2024</v>
      </c>
      <c r="B242" s="90" t="s">
        <v>427</v>
      </c>
      <c r="C242" s="91" t="s">
        <v>17</v>
      </c>
      <c r="D242" s="72" t="e">
        <f>ROUND(#REF!*5.2%+#REF!/1,0)</f>
        <v>#REF!</v>
      </c>
      <c r="E242" s="74"/>
      <c r="F242" s="74"/>
      <c r="G242" s="75"/>
      <c r="N242" s="130"/>
      <c r="O242" s="131"/>
      <c r="P242" s="131"/>
      <c r="Q242" s="170"/>
      <c r="R242" s="198">
        <v>10</v>
      </c>
      <c r="S242" s="192"/>
      <c r="T242" s="192"/>
      <c r="U242" s="193"/>
      <c r="V242" s="198">
        <v>13</v>
      </c>
      <c r="W242" s="192">
        <v>53</v>
      </c>
      <c r="X242" s="192">
        <v>53</v>
      </c>
      <c r="Y242" s="193">
        <v>62</v>
      </c>
    </row>
    <row r="243" ht="15.75" spans="1:25">
      <c r="A243" s="378">
        <v>21</v>
      </c>
      <c r="B243" s="25" t="s">
        <v>428</v>
      </c>
      <c r="C243" s="26"/>
      <c r="D243" s="26"/>
      <c r="E243" s="26"/>
      <c r="F243" s="26"/>
      <c r="G243" s="94"/>
      <c r="N243" s="148"/>
      <c r="O243" s="149"/>
      <c r="P243" s="148"/>
      <c r="Q243" s="148"/>
      <c r="R243" s="148"/>
      <c r="S243" s="148"/>
      <c r="T243" s="148"/>
      <c r="U243" s="148"/>
      <c r="V243" s="148"/>
      <c r="W243" s="148"/>
      <c r="X243" s="148"/>
      <c r="Y243" s="148"/>
    </row>
    <row r="244" ht="15.75" spans="1:25">
      <c r="A244" s="369">
        <v>2100</v>
      </c>
      <c r="B244" s="370" t="s">
        <v>428</v>
      </c>
      <c r="C244" s="371" t="s">
        <v>429</v>
      </c>
      <c r="D244" s="371" t="s">
        <v>222</v>
      </c>
      <c r="E244" s="379"/>
      <c r="F244" s="379"/>
      <c r="G244" s="380"/>
      <c r="N244" s="150"/>
      <c r="O244" s="151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</row>
    <row r="245" ht="15.75" spans="1:25">
      <c r="A245" s="381">
        <v>22</v>
      </c>
      <c r="B245" s="221" t="s">
        <v>430</v>
      </c>
      <c r="C245" s="213"/>
      <c r="D245" s="213"/>
      <c r="E245" s="213"/>
      <c r="F245" s="213"/>
      <c r="G245" s="214"/>
      <c r="N245" s="143"/>
      <c r="O245" s="144"/>
      <c r="P245" s="144"/>
      <c r="Q245" s="178"/>
      <c r="R245" s="153">
        <v>0.2</v>
      </c>
      <c r="S245" s="154"/>
      <c r="T245" s="154"/>
      <c r="U245" s="161"/>
      <c r="V245" s="153">
        <v>0.3</v>
      </c>
      <c r="W245" s="154"/>
      <c r="X245" s="154"/>
      <c r="Y245" s="161"/>
    </row>
    <row r="246" ht="24.75" spans="1:25">
      <c r="A246" s="382">
        <v>2200</v>
      </c>
      <c r="B246" s="383" t="s">
        <v>431</v>
      </c>
      <c r="C246" s="371" t="s">
        <v>62</v>
      </c>
      <c r="D246" s="384"/>
      <c r="E246" s="33" t="e">
        <f>ROUND(#REF!*5.2%+#REF!/1,0)</f>
        <v>#REF!</v>
      </c>
      <c r="F246" s="33" t="e">
        <f>ROUND(#REF!*5.2%+#REF!/1,0)</f>
        <v>#REF!</v>
      </c>
      <c r="G246" s="33" t="e">
        <f>ROUND(#REF!*5.2%+#REF!/1,0)</f>
        <v>#REF!</v>
      </c>
      <c r="N246" s="126" t="s">
        <v>657</v>
      </c>
      <c r="O246" s="127"/>
      <c r="P246" s="127"/>
      <c r="Q246" s="162"/>
      <c r="R246" s="417"/>
      <c r="S246" s="418">
        <v>100</v>
      </c>
      <c r="T246" s="418">
        <v>100</v>
      </c>
      <c r="U246" s="419">
        <v>100</v>
      </c>
      <c r="V246" s="417"/>
      <c r="W246" s="418" t="e">
        <f>E246*V245</f>
        <v>#REF!</v>
      </c>
      <c r="X246" s="418" t="e">
        <f>F246*V245</f>
        <v>#REF!</v>
      </c>
      <c r="Y246" s="419" t="e">
        <f>G246*V245</f>
        <v>#REF!</v>
      </c>
    </row>
    <row r="247" ht="24" spans="1:25">
      <c r="A247" s="385">
        <v>2210</v>
      </c>
      <c r="B247" s="386" t="s">
        <v>432</v>
      </c>
      <c r="C247" s="366" t="s">
        <v>62</v>
      </c>
      <c r="D247" s="209"/>
      <c r="E247" s="33" t="e">
        <f>ROUND(#REF!*5.2%+#REF!/1,0)</f>
        <v>#REF!</v>
      </c>
      <c r="F247" s="33" t="e">
        <f>ROUND(#REF!*5.2%+#REF!/1,0)</f>
        <v>#REF!</v>
      </c>
      <c r="G247" s="33" t="e">
        <f>ROUND(#REF!*5.2%+#REF!/1,0)</f>
        <v>#REF!</v>
      </c>
      <c r="N247" s="128"/>
      <c r="O247" s="129"/>
      <c r="P247" s="129"/>
      <c r="Q247" s="166"/>
      <c r="R247" s="189"/>
      <c r="S247" s="156">
        <v>300</v>
      </c>
      <c r="T247" s="156">
        <v>300</v>
      </c>
      <c r="U247" s="190">
        <v>300</v>
      </c>
      <c r="V247" s="189"/>
      <c r="W247" s="156" t="e">
        <f>E247*V245</f>
        <v>#REF!</v>
      </c>
      <c r="X247" s="156" t="e">
        <f>F247*V245</f>
        <v>#REF!</v>
      </c>
      <c r="Y247" s="190" t="e">
        <f>G247*V245</f>
        <v>#REF!</v>
      </c>
    </row>
    <row r="248" ht="24" spans="1:25">
      <c r="A248" s="387">
        <v>2211</v>
      </c>
      <c r="B248" s="226" t="s">
        <v>433</v>
      </c>
      <c r="C248" s="88" t="s">
        <v>62</v>
      </c>
      <c r="D248" s="40" t="e">
        <f>ROUND(#REF!*5.2%+#REF!/1,0)</f>
        <v>#REF!</v>
      </c>
      <c r="E248" s="74"/>
      <c r="F248" s="74"/>
      <c r="G248" s="75"/>
      <c r="N248" s="128"/>
      <c r="O248" s="129"/>
      <c r="P248" s="129"/>
      <c r="Q248" s="166"/>
      <c r="R248" s="169">
        <v>125</v>
      </c>
      <c r="S248" s="183"/>
      <c r="T248" s="200"/>
      <c r="U248" s="279"/>
      <c r="V248" s="169" t="e">
        <f>D248*V245</f>
        <v>#REF!</v>
      </c>
      <c r="W248" s="200">
        <v>507</v>
      </c>
      <c r="X248" s="200">
        <v>507</v>
      </c>
      <c r="Y248" s="279">
        <v>507</v>
      </c>
    </row>
    <row r="249" ht="24.75" spans="1:25">
      <c r="A249" s="359">
        <v>2212</v>
      </c>
      <c r="B249" s="388" t="s">
        <v>434</v>
      </c>
      <c r="C249" s="91" t="s">
        <v>62</v>
      </c>
      <c r="D249" s="72" t="e">
        <f>ROUND(#REF!*5.2%+#REF!/1,0)</f>
        <v>#REF!</v>
      </c>
      <c r="E249" s="74"/>
      <c r="F249" s="74"/>
      <c r="G249" s="75"/>
      <c r="N249" s="128"/>
      <c r="O249" s="129"/>
      <c r="P249" s="129"/>
      <c r="Q249" s="166"/>
      <c r="R249" s="171">
        <v>125</v>
      </c>
      <c r="S249" s="192"/>
      <c r="T249" s="192"/>
      <c r="U249" s="193"/>
      <c r="V249" s="171" t="e">
        <f>D249*V245</f>
        <v>#REF!</v>
      </c>
      <c r="W249" s="192">
        <v>507</v>
      </c>
      <c r="X249" s="192">
        <v>507</v>
      </c>
      <c r="Y249" s="193">
        <v>507</v>
      </c>
    </row>
    <row r="250" ht="24" spans="1:25">
      <c r="A250" s="385">
        <v>2220</v>
      </c>
      <c r="B250" s="386" t="s">
        <v>435</v>
      </c>
      <c r="C250" s="366" t="s">
        <v>62</v>
      </c>
      <c r="D250" s="209"/>
      <c r="E250" s="33" t="e">
        <f>ROUND(#REF!*5.2%+#REF!/1,0)</f>
        <v>#REF!</v>
      </c>
      <c r="F250" s="33" t="e">
        <f>ROUND(#REF!*5.2%+#REF!/1,0)</f>
        <v>#REF!</v>
      </c>
      <c r="G250" s="33" t="e">
        <f>ROUND(#REF!*5.2%+#REF!/1,0)</f>
        <v>#REF!</v>
      </c>
      <c r="N250" s="128"/>
      <c r="O250" s="129"/>
      <c r="P250" s="129"/>
      <c r="Q250" s="166"/>
      <c r="R250" s="189"/>
      <c r="S250" s="156">
        <v>300</v>
      </c>
      <c r="T250" s="156">
        <v>300</v>
      </c>
      <c r="U250" s="190">
        <v>300</v>
      </c>
      <c r="V250" s="189"/>
      <c r="W250" s="156" t="e">
        <f>E250*V245</f>
        <v>#REF!</v>
      </c>
      <c r="X250" s="156" t="e">
        <f>F250*V245</f>
        <v>#REF!</v>
      </c>
      <c r="Y250" s="190" t="e">
        <f>G250*V245</f>
        <v>#REF!</v>
      </c>
    </row>
    <row r="251" ht="24" spans="1:25">
      <c r="A251" s="389">
        <v>2221</v>
      </c>
      <c r="B251" s="226" t="s">
        <v>436</v>
      </c>
      <c r="C251" s="88" t="s">
        <v>62</v>
      </c>
      <c r="D251" s="40" t="e">
        <f>ROUND(#REF!*5.2%+#REF!/1,0)</f>
        <v>#REF!</v>
      </c>
      <c r="E251" s="74"/>
      <c r="F251" s="74"/>
      <c r="G251" s="75"/>
      <c r="N251" s="128"/>
      <c r="O251" s="129"/>
      <c r="P251" s="129"/>
      <c r="Q251" s="166"/>
      <c r="R251" s="199">
        <v>185</v>
      </c>
      <c r="S251" s="183"/>
      <c r="T251" s="200"/>
      <c r="U251" s="279"/>
      <c r="V251" s="169" t="e">
        <f>D251*V245</f>
        <v>#REF!</v>
      </c>
      <c r="W251" s="183">
        <v>693</v>
      </c>
      <c r="X251" s="200">
        <v>693</v>
      </c>
      <c r="Y251" s="279">
        <v>693</v>
      </c>
    </row>
    <row r="252" ht="36.75" spans="1:25">
      <c r="A252" s="359">
        <v>2222</v>
      </c>
      <c r="B252" s="226" t="s">
        <v>437</v>
      </c>
      <c r="C252" s="88" t="s">
        <v>62</v>
      </c>
      <c r="D252" s="72" t="e">
        <f>ROUND(#REF!*5.2%+#REF!/1,0)</f>
        <v>#REF!</v>
      </c>
      <c r="E252" s="74"/>
      <c r="F252" s="74"/>
      <c r="G252" s="75"/>
      <c r="N252" s="130"/>
      <c r="O252" s="131"/>
      <c r="P252" s="131"/>
      <c r="Q252" s="170"/>
      <c r="R252" s="198">
        <v>185</v>
      </c>
      <c r="S252" s="192"/>
      <c r="T252" s="192"/>
      <c r="U252" s="193"/>
      <c r="V252" s="171" t="e">
        <f>D252*V245</f>
        <v>#REF!</v>
      </c>
      <c r="W252" s="192">
        <v>693</v>
      </c>
      <c r="X252" s="192">
        <v>693</v>
      </c>
      <c r="Y252" s="193">
        <v>693</v>
      </c>
    </row>
    <row r="253" ht="15.75" spans="1:25">
      <c r="A253" s="363">
        <v>23</v>
      </c>
      <c r="B253" s="221" t="s">
        <v>438</v>
      </c>
      <c r="C253" s="313"/>
      <c r="D253" s="313"/>
      <c r="E253" s="313"/>
      <c r="F253" s="313"/>
      <c r="G253" s="390"/>
      <c r="N253" s="409"/>
      <c r="O253" s="410"/>
      <c r="P253" s="409"/>
      <c r="Q253" s="409"/>
      <c r="R253" s="409"/>
      <c r="S253" s="409"/>
      <c r="T253" s="409"/>
      <c r="U253" s="409"/>
      <c r="V253" s="148"/>
      <c r="W253" s="148"/>
      <c r="X253" s="148"/>
      <c r="Y253" s="148"/>
    </row>
    <row r="254" ht="24.75" spans="1:25">
      <c r="A254" s="369">
        <v>2300</v>
      </c>
      <c r="B254" s="383" t="s">
        <v>439</v>
      </c>
      <c r="C254" s="371" t="s">
        <v>221</v>
      </c>
      <c r="D254" s="371" t="s">
        <v>222</v>
      </c>
      <c r="E254" s="391"/>
      <c r="F254" s="391"/>
      <c r="G254" s="380"/>
      <c r="N254" s="411" t="s">
        <v>694</v>
      </c>
      <c r="O254" s="412"/>
      <c r="P254" s="412"/>
      <c r="Q254" s="420"/>
      <c r="R254" s="421" t="s">
        <v>700</v>
      </c>
      <c r="S254" s="422"/>
      <c r="T254" s="422"/>
      <c r="U254" s="423"/>
      <c r="V254" s="151"/>
      <c r="W254" s="150"/>
      <c r="X254" s="150"/>
      <c r="Y254" s="150"/>
    </row>
    <row r="255" ht="15.75" spans="1:25">
      <c r="A255" s="363">
        <v>24</v>
      </c>
      <c r="B255" s="221" t="s">
        <v>498</v>
      </c>
      <c r="C255" s="313"/>
      <c r="D255" s="313"/>
      <c r="E255" s="313"/>
      <c r="F255" s="313"/>
      <c r="G255" s="390"/>
      <c r="N255" s="413"/>
      <c r="O255" s="125"/>
      <c r="P255" s="125"/>
      <c r="Q255" s="160"/>
      <c r="R255" s="413"/>
      <c r="S255" s="125"/>
      <c r="T255" s="125"/>
      <c r="U255" s="160"/>
      <c r="V255" s="413"/>
      <c r="W255" s="125"/>
      <c r="X255" s="125"/>
      <c r="Y255" s="160"/>
    </row>
    <row r="256" spans="1:25">
      <c r="A256" s="364">
        <v>2410</v>
      </c>
      <c r="B256" s="392" t="s">
        <v>443</v>
      </c>
      <c r="C256" s="393" t="s">
        <v>444</v>
      </c>
      <c r="D256" s="56"/>
      <c r="E256" s="33" t="e">
        <f>ROUND(#REF!*5.2%+#REF!/1,0)</f>
        <v>#REF!</v>
      </c>
      <c r="F256" s="33" t="e">
        <f>ROUND(#REF!*5.2%+#REF!/1,0)</f>
        <v>#REF!</v>
      </c>
      <c r="G256" s="33" t="e">
        <f>ROUND(#REF!*5.2%+#REF!/1,0)</f>
        <v>#REF!</v>
      </c>
      <c r="N256" s="252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80"/>
    </row>
    <row r="257" spans="1:25">
      <c r="A257" s="310">
        <v>2411</v>
      </c>
      <c r="B257" s="427" t="s">
        <v>445</v>
      </c>
      <c r="C257" s="428" t="s">
        <v>444</v>
      </c>
      <c r="D257" s="40" t="e">
        <f>ROUND(#REF!*5.2%+#REF!/1,0)</f>
        <v>#REF!</v>
      </c>
      <c r="E257" s="74"/>
      <c r="F257" s="74"/>
      <c r="G257" s="75"/>
      <c r="N257" s="254"/>
      <c r="O257" s="255"/>
      <c r="P257" s="255"/>
      <c r="Q257" s="255"/>
      <c r="R257" s="255"/>
      <c r="S257" s="255"/>
      <c r="T257" s="255"/>
      <c r="U257" s="255"/>
      <c r="V257" s="255"/>
      <c r="W257" s="255"/>
      <c r="X257" s="255"/>
      <c r="Y257" s="281"/>
    </row>
    <row r="258" ht="24.75" spans="1:25">
      <c r="A258" s="429">
        <v>2412</v>
      </c>
      <c r="B258" s="388" t="s">
        <v>446</v>
      </c>
      <c r="C258" s="430" t="s">
        <v>444</v>
      </c>
      <c r="D258" s="72" t="e">
        <f>ROUND(#REF!*5.2%+#REF!/1,0)</f>
        <v>#REF!</v>
      </c>
      <c r="E258" s="74"/>
      <c r="F258" s="74"/>
      <c r="G258" s="75"/>
      <c r="N258" s="256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282"/>
    </row>
    <row r="259" spans="1:7">
      <c r="A259" s="244">
        <v>2510</v>
      </c>
      <c r="B259" s="80" t="s">
        <v>287</v>
      </c>
      <c r="C259" s="81" t="s">
        <v>288</v>
      </c>
      <c r="D259" s="56"/>
      <c r="E259" s="33">
        <v>113</v>
      </c>
      <c r="F259" s="33">
        <v>113</v>
      </c>
      <c r="G259" s="33">
        <v>113</v>
      </c>
    </row>
    <row r="260" ht="24" spans="1:7">
      <c r="A260" s="245">
        <v>2511</v>
      </c>
      <c r="B260" s="38" t="s">
        <v>289</v>
      </c>
      <c r="C260" s="39" t="s">
        <v>288</v>
      </c>
      <c r="D260" s="40">
        <v>104</v>
      </c>
      <c r="E260" s="74"/>
      <c r="F260" s="74"/>
      <c r="G260" s="75"/>
    </row>
    <row r="261" ht="24.75" spans="1:7">
      <c r="A261" s="283">
        <v>2513</v>
      </c>
      <c r="B261" s="45" t="s">
        <v>291</v>
      </c>
      <c r="C261" s="46" t="s">
        <v>288</v>
      </c>
      <c r="D261" s="72">
        <v>60</v>
      </c>
      <c r="E261" s="77"/>
      <c r="F261" s="77"/>
      <c r="G261" s="78"/>
    </row>
    <row r="262" ht="24" spans="1:7">
      <c r="A262" s="284">
        <v>2520</v>
      </c>
      <c r="B262" s="80" t="s">
        <v>293</v>
      </c>
      <c r="C262" s="81" t="s">
        <v>288</v>
      </c>
      <c r="D262" s="56"/>
      <c r="E262" s="33">
        <v>227</v>
      </c>
      <c r="F262" s="33">
        <v>227</v>
      </c>
      <c r="G262" s="33">
        <v>227</v>
      </c>
    </row>
    <row r="263" ht="24" spans="1:7">
      <c r="A263" s="245">
        <v>2521</v>
      </c>
      <c r="B263" s="38" t="s">
        <v>294</v>
      </c>
      <c r="C263" s="39" t="s">
        <v>288</v>
      </c>
      <c r="D263" s="40">
        <v>158</v>
      </c>
      <c r="E263" s="74"/>
      <c r="F263" s="74"/>
      <c r="G263" s="75"/>
    </row>
    <row r="264" ht="24.75" spans="1:7">
      <c r="A264" s="283">
        <v>2523</v>
      </c>
      <c r="B264" s="45" t="s">
        <v>296</v>
      </c>
      <c r="C264" s="46" t="s">
        <v>288</v>
      </c>
      <c r="D264" s="72">
        <v>92</v>
      </c>
      <c r="E264" s="77"/>
      <c r="F264" s="77"/>
      <c r="G264" s="78"/>
    </row>
    <row r="276" spans="21:21">
      <c r="U276">
        <v>6</v>
      </c>
    </row>
  </sheetData>
  <mergeCells count="102">
    <mergeCell ref="O1:U1"/>
    <mergeCell ref="E2:G2"/>
    <mergeCell ref="H2:J2"/>
    <mergeCell ref="K2:M2"/>
    <mergeCell ref="O2:Q2"/>
    <mergeCell ref="S2:U2"/>
    <mergeCell ref="W2:Y2"/>
    <mergeCell ref="E5:G5"/>
    <mergeCell ref="R5:U5"/>
    <mergeCell ref="V5:Y5"/>
    <mergeCell ref="B12:G12"/>
    <mergeCell ref="E20:G20"/>
    <mergeCell ref="N20:Q20"/>
    <mergeCell ref="R20:U20"/>
    <mergeCell ref="V20:Y20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V63:Y63"/>
    <mergeCell ref="B91:G91"/>
    <mergeCell ref="B94:G94"/>
    <mergeCell ref="N94:Q94"/>
    <mergeCell ref="R94:U94"/>
    <mergeCell ref="V94:Y94"/>
    <mergeCell ref="B107:G107"/>
    <mergeCell ref="N107:Q107"/>
    <mergeCell ref="R107:U107"/>
    <mergeCell ref="V107:Y107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B154:G154"/>
    <mergeCell ref="N154:Q154"/>
    <mergeCell ref="R154:U154"/>
    <mergeCell ref="V154:Y154"/>
    <mergeCell ref="B167:G167"/>
    <mergeCell ref="N167:Q167"/>
    <mergeCell ref="R167:U167"/>
    <mergeCell ref="V167:Y167"/>
    <mergeCell ref="B173:G173"/>
    <mergeCell ref="N173:Q173"/>
    <mergeCell ref="R173:U173"/>
    <mergeCell ref="V173:Y173"/>
    <mergeCell ref="B197:G197"/>
    <mergeCell ref="N197:Q197"/>
    <mergeCell ref="R197:U197"/>
    <mergeCell ref="V197:Y197"/>
    <mergeCell ref="B202:G202"/>
    <mergeCell ref="N202:Q202"/>
    <mergeCell ref="R202:U202"/>
    <mergeCell ref="V202:Y202"/>
    <mergeCell ref="B215:G215"/>
    <mergeCell ref="N215:Q215"/>
    <mergeCell ref="R215:U215"/>
    <mergeCell ref="V215:Y215"/>
    <mergeCell ref="B218:G218"/>
    <mergeCell ref="B220:G220"/>
    <mergeCell ref="N220:Q220"/>
    <mergeCell ref="R220:U220"/>
    <mergeCell ref="V220:Y220"/>
    <mergeCell ref="B232:G232"/>
    <mergeCell ref="N232:Q232"/>
    <mergeCell ref="R232:U232"/>
    <mergeCell ref="V232:Y232"/>
    <mergeCell ref="B243:G243"/>
    <mergeCell ref="B245:G245"/>
    <mergeCell ref="N245:Q245"/>
    <mergeCell ref="R245:U245"/>
    <mergeCell ref="V245:Y245"/>
    <mergeCell ref="B253:G253"/>
    <mergeCell ref="N254:Q254"/>
    <mergeCell ref="R254:U254"/>
    <mergeCell ref="B255:G255"/>
    <mergeCell ref="A2:A4"/>
    <mergeCell ref="B2:B4"/>
    <mergeCell ref="C2:C4"/>
    <mergeCell ref="N21:Q31"/>
    <mergeCell ref="E6:G11"/>
    <mergeCell ref="N6:Q11"/>
    <mergeCell ref="N91:Y93"/>
    <mergeCell ref="N108:Q124"/>
    <mergeCell ref="N54:Q62"/>
    <mergeCell ref="N155:Q166"/>
    <mergeCell ref="N142:Q153"/>
    <mergeCell ref="N198:Q201"/>
    <mergeCell ref="N221:Q231"/>
    <mergeCell ref="N203:Y214"/>
    <mergeCell ref="N216:Q217"/>
    <mergeCell ref="N256:Y258"/>
    <mergeCell ref="N246:Q252"/>
    <mergeCell ref="N233:Q24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ANNEXURE_A1_2021</vt:lpstr>
      <vt:lpstr>ANNEXURE_A1_2025</vt:lpstr>
      <vt:lpstr>ANNEXURE_A1_2026</vt:lpstr>
      <vt:lpstr>ROUNDED_R5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TJ leswielo</cp:lastModifiedBy>
  <dcterms:created xsi:type="dcterms:W3CDTF">2017-11-07T09:20:00Z</dcterms:created>
  <cp:lastPrinted>2025-01-16T07:18:00Z</cp:lastPrinted>
  <dcterms:modified xsi:type="dcterms:W3CDTF">2026-03-30T13:38:59Z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D7C138D7B1C245508CC054C451DB9EF8_13</vt:lpwstr>
  </property>
  <property fmtid="{D5CDD505-2E9C-101B-9397-08002B2CF9AE}" pid="3" name="KSOProductBuildVer">
    <vt:lpwstr>1033-12.2.0.23196</vt:lpwstr>
  </property>
</Properties>
</file>