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https://ndoh-my.sharepoint.com/personal/zamokuhle_mntambo_health_gov_za/Documents/Desktop/"/>
    </mc:Choice>
  </mc:AlternateContent>
  <xr:revisionPtr revIDLastSave="0" documentId="8_{8E3F3022-1818-4EB7-BE63-666632B1F251}" xr6:coauthVersionLast="47" xr6:coauthVersionMax="47" xr10:uidLastSave="{00000000-0000-0000-0000-000000000000}"/>
  <bookViews>
    <workbookView xWindow="-120" yWindow="-120" windowWidth="24240" windowHeight="13020" tabRatio="699" xr2:uid="{00000000-000D-0000-FFFF-FFFF00000000}"/>
  </bookViews>
  <sheets>
    <sheet name="Instructions" sheetId="8" r:id="rId1"/>
    <sheet name="Facility info" sheetId="16" r:id="rId2"/>
    <sheet name="lists" sheetId="17" state="hidden" r:id="rId3"/>
    <sheet name="Summary Tables" sheetId="13" r:id="rId4"/>
    <sheet name="Steps 3-5" sheetId="10" r:id="rId5"/>
    <sheet name="1 Water" sheetId="1" r:id="rId6"/>
    <sheet name="2 Sanitation" sheetId="3" r:id="rId7"/>
    <sheet name="3 Health care waste" sheetId="4" r:id="rId8"/>
    <sheet name="4 Hand hygiene" sheetId="9" r:id="rId9"/>
    <sheet name="5 Environmental cleaning" sheetId="15" r:id="rId10"/>
    <sheet name="6 Energy &amp; environment" sheetId="2" r:id="rId11"/>
    <sheet name="7 Management &amp; workforce" sheetId="6" r:id="rId12"/>
    <sheet name="Record of changes" sheetId="14" r:id="rId13"/>
  </sheets>
  <externalReferences>
    <externalReference r:id="rId14"/>
  </externalReferences>
  <definedNames>
    <definedName name="_xlnm._FilterDatabase" localSheetId="4" hidden="1">'Steps 3-5'!$A$3:$S$100</definedName>
    <definedName name="Domain">#REF!</definedName>
    <definedName name="Energy_environment">#REF!</definedName>
    <definedName name="Environmental_cleaning">#REF!</definedName>
    <definedName name="Hand_hygiene">#REF!</definedName>
    <definedName name="Management">#REF!</definedName>
    <definedName name="Sanitation">#REF!</definedName>
    <definedName name="Waste">#REF!</definedName>
    <definedName name="Water">#REF!</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62" i="10" l="1"/>
  <c r="C62" i="10"/>
  <c r="D62" i="10"/>
  <c r="B63" i="10"/>
  <c r="C63" i="10"/>
  <c r="D63" i="10"/>
  <c r="B64" i="10"/>
  <c r="C64" i="10"/>
  <c r="D64" i="10"/>
  <c r="B65" i="10"/>
  <c r="C65" i="10"/>
  <c r="D65" i="10"/>
  <c r="B66" i="10"/>
  <c r="C66" i="10"/>
  <c r="D66" i="10"/>
  <c r="B67" i="10"/>
  <c r="C67" i="10"/>
  <c r="D67" i="10"/>
  <c r="B69" i="10"/>
  <c r="C69" i="10"/>
  <c r="D69" i="10"/>
  <c r="B70" i="10"/>
  <c r="C70" i="10"/>
  <c r="D70" i="10"/>
  <c r="B71" i="10"/>
  <c r="C71" i="10"/>
  <c r="D71" i="10"/>
  <c r="B72" i="10"/>
  <c r="C72" i="10"/>
  <c r="D72" i="10"/>
  <c r="B74" i="10"/>
  <c r="C74" i="10"/>
  <c r="D74" i="10"/>
  <c r="B75" i="10"/>
  <c r="C75" i="10"/>
  <c r="D75" i="10"/>
  <c r="B76" i="10"/>
  <c r="C76" i="10"/>
  <c r="D76" i="10"/>
  <c r="D61" i="10"/>
  <c r="C61" i="10"/>
  <c r="B61" i="10"/>
  <c r="D21" i="10"/>
  <c r="C21" i="10"/>
  <c r="L7" i="13"/>
  <c r="J7" i="13"/>
  <c r="K7" i="13" s="1"/>
  <c r="L5" i="13"/>
  <c r="K5" i="13" s="1"/>
  <c r="J5" i="13"/>
  <c r="L6" i="13" l="1"/>
  <c r="K6" i="13" s="1"/>
  <c r="I6" i="13" s="1"/>
  <c r="J6" i="13"/>
  <c r="J3" i="13"/>
  <c r="F7" i="13"/>
  <c r="E7" i="13"/>
  <c r="H22" i="1"/>
  <c r="H18" i="15"/>
  <c r="H19" i="15" s="1"/>
  <c r="H17" i="15"/>
  <c r="H1" i="15"/>
  <c r="D1" i="15"/>
  <c r="A1" i="15"/>
  <c r="H23" i="1" l="1"/>
  <c r="H24" i="1" s="1"/>
  <c r="D7" i="10" l="1"/>
  <c r="K4" i="13"/>
  <c r="L4" i="13"/>
  <c r="J4" i="13"/>
  <c r="I5" i="13"/>
  <c r="L3" i="13"/>
  <c r="I4" i="13" l="1"/>
  <c r="H1" i="3" s="1"/>
  <c r="H1" i="9"/>
  <c r="I7" i="13"/>
  <c r="H1" i="4"/>
  <c r="K3" i="13"/>
  <c r="I3" i="13" s="1"/>
  <c r="C32" i="10"/>
  <c r="D90" i="10"/>
  <c r="D91" i="10"/>
  <c r="D92" i="10"/>
  <c r="D93" i="10"/>
  <c r="D94" i="10"/>
  <c r="D95" i="10"/>
  <c r="D96" i="10"/>
  <c r="D97" i="10"/>
  <c r="D98" i="10"/>
  <c r="D99" i="10"/>
  <c r="D100" i="10"/>
  <c r="D89" i="10"/>
  <c r="D78" i="10"/>
  <c r="D79" i="10"/>
  <c r="D80" i="10"/>
  <c r="D81" i="10"/>
  <c r="D82" i="10"/>
  <c r="D83" i="10"/>
  <c r="D84" i="10"/>
  <c r="D85" i="10"/>
  <c r="D86" i="10"/>
  <c r="D87" i="10"/>
  <c r="D88" i="10"/>
  <c r="D77" i="10"/>
  <c r="D60" i="10"/>
  <c r="D58" i="10"/>
  <c r="D59" i="10"/>
  <c r="D57" i="10"/>
  <c r="D56" i="10"/>
  <c r="D38" i="10"/>
  <c r="D39" i="10"/>
  <c r="D40" i="10"/>
  <c r="D41" i="10"/>
  <c r="D42" i="10"/>
  <c r="D43" i="10"/>
  <c r="D44" i="10"/>
  <c r="D47" i="10"/>
  <c r="D48" i="10"/>
  <c r="D52" i="10"/>
  <c r="D53" i="10"/>
  <c r="D54" i="10"/>
  <c r="D55" i="10"/>
  <c r="D37" i="10"/>
  <c r="D24" i="10"/>
  <c r="D25" i="10"/>
  <c r="D26" i="10"/>
  <c r="D27" i="10"/>
  <c r="D28" i="10"/>
  <c r="D29" i="10"/>
  <c r="D30" i="10"/>
  <c r="D31" i="10"/>
  <c r="D32" i="10"/>
  <c r="D33" i="10"/>
  <c r="D34" i="10"/>
  <c r="D35" i="10"/>
  <c r="D36" i="10"/>
  <c r="D23" i="10"/>
  <c r="D4" i="10"/>
  <c r="D5" i="10"/>
  <c r="D6" i="10"/>
  <c r="D8" i="10"/>
  <c r="D9" i="10"/>
  <c r="D10" i="10"/>
  <c r="D11" i="10"/>
  <c r="D12" i="10"/>
  <c r="D13" i="10"/>
  <c r="D14" i="10"/>
  <c r="D15" i="10"/>
  <c r="D16" i="10"/>
  <c r="D17" i="10"/>
  <c r="D18" i="10"/>
  <c r="D19" i="10"/>
  <c r="D20" i="10"/>
  <c r="D22" i="10"/>
  <c r="C90" i="10"/>
  <c r="C91" i="10"/>
  <c r="C92" i="10"/>
  <c r="C93" i="10"/>
  <c r="C94" i="10"/>
  <c r="C95" i="10"/>
  <c r="C96" i="10"/>
  <c r="C97" i="10"/>
  <c r="C98" i="10"/>
  <c r="C99" i="10"/>
  <c r="C100" i="10"/>
  <c r="C89" i="10"/>
  <c r="C78" i="10"/>
  <c r="C79" i="10"/>
  <c r="C80" i="10"/>
  <c r="C81" i="10"/>
  <c r="C82" i="10"/>
  <c r="C83" i="10"/>
  <c r="C84" i="10"/>
  <c r="C85" i="10"/>
  <c r="C86" i="10"/>
  <c r="C87" i="10"/>
  <c r="C88" i="10"/>
  <c r="C77" i="10"/>
  <c r="B90" i="10"/>
  <c r="B91" i="10"/>
  <c r="B92" i="10"/>
  <c r="B93" i="10"/>
  <c r="B94" i="10"/>
  <c r="B95" i="10"/>
  <c r="B96" i="10"/>
  <c r="B97" i="10"/>
  <c r="B98" i="10"/>
  <c r="B99" i="10"/>
  <c r="B100" i="10"/>
  <c r="B89" i="10"/>
  <c r="B78" i="10"/>
  <c r="B79" i="10"/>
  <c r="B80" i="10"/>
  <c r="B81" i="10"/>
  <c r="B82" i="10"/>
  <c r="B83" i="10"/>
  <c r="B84" i="10"/>
  <c r="B85" i="10"/>
  <c r="B86" i="10"/>
  <c r="B87" i="10"/>
  <c r="B88" i="10"/>
  <c r="B77" i="10"/>
  <c r="C58" i="10"/>
  <c r="C59" i="10"/>
  <c r="C60" i="10"/>
  <c r="C57" i="10"/>
  <c r="C56" i="10"/>
  <c r="B60" i="10"/>
  <c r="B57" i="10"/>
  <c r="B58" i="10"/>
  <c r="B59" i="10"/>
  <c r="B56" i="10"/>
  <c r="C38" i="10"/>
  <c r="C39" i="10"/>
  <c r="C40" i="10"/>
  <c r="C41" i="10"/>
  <c r="C42" i="10"/>
  <c r="C43" i="10"/>
  <c r="C44" i="10"/>
  <c r="C47" i="10"/>
  <c r="C48" i="10"/>
  <c r="C52" i="10"/>
  <c r="C53" i="10"/>
  <c r="C54" i="10"/>
  <c r="C55" i="10"/>
  <c r="C37" i="10"/>
  <c r="B52" i="10"/>
  <c r="B53" i="10"/>
  <c r="B54" i="10"/>
  <c r="B55" i="10"/>
  <c r="B38" i="10"/>
  <c r="B39" i="10"/>
  <c r="B40" i="10"/>
  <c r="B41" i="10"/>
  <c r="B42" i="10"/>
  <c r="B43" i="10"/>
  <c r="B44" i="10"/>
  <c r="B47" i="10"/>
  <c r="B48" i="10"/>
  <c r="B37" i="10"/>
  <c r="C24" i="10"/>
  <c r="C25" i="10"/>
  <c r="C26" i="10"/>
  <c r="C27" i="10"/>
  <c r="C28" i="10"/>
  <c r="C29" i="10"/>
  <c r="C30" i="10"/>
  <c r="C31" i="10"/>
  <c r="C33" i="10"/>
  <c r="C34" i="10"/>
  <c r="C35" i="10"/>
  <c r="C36" i="10"/>
  <c r="C23" i="10"/>
  <c r="B30" i="10"/>
  <c r="B24" i="10"/>
  <c r="B25" i="10"/>
  <c r="B26" i="10"/>
  <c r="B27" i="10"/>
  <c r="B28" i="10"/>
  <c r="B29" i="10"/>
  <c r="B31" i="10"/>
  <c r="B32" i="10"/>
  <c r="B33" i="10"/>
  <c r="B34" i="10"/>
  <c r="B35" i="10"/>
  <c r="B36" i="10"/>
  <c r="B23" i="10"/>
  <c r="B4" i="10"/>
  <c r="B5" i="10"/>
  <c r="B6" i="10"/>
  <c r="B7" i="10"/>
  <c r="B8" i="10"/>
  <c r="B9" i="10"/>
  <c r="B10" i="10"/>
  <c r="B11" i="10"/>
  <c r="B12" i="10"/>
  <c r="B13" i="10"/>
  <c r="B14" i="10"/>
  <c r="B15" i="10"/>
  <c r="B16" i="10"/>
  <c r="B17" i="10"/>
  <c r="B18" i="10"/>
  <c r="B19" i="10"/>
  <c r="B20" i="10"/>
  <c r="B21" i="10"/>
  <c r="B22" i="10"/>
  <c r="C22" i="10"/>
  <c r="C5" i="10"/>
  <c r="C6" i="10"/>
  <c r="C7" i="10"/>
  <c r="C8" i="10"/>
  <c r="C9" i="10"/>
  <c r="C10" i="10"/>
  <c r="C11" i="10"/>
  <c r="C12" i="10"/>
  <c r="C13" i="10"/>
  <c r="C14" i="10"/>
  <c r="C15" i="10"/>
  <c r="C16" i="10"/>
  <c r="C17" i="10"/>
  <c r="C18" i="10"/>
  <c r="C19" i="10"/>
  <c r="C20" i="10"/>
  <c r="C4" i="10"/>
  <c r="H19" i="3"/>
  <c r="F4" i="13" s="1"/>
  <c r="F3" i="13"/>
  <c r="H16" i="6"/>
  <c r="E9" i="13" s="1"/>
  <c r="D1" i="6" s="1"/>
  <c r="H17" i="2"/>
  <c r="E8" i="13" s="1"/>
  <c r="H10" i="9"/>
  <c r="E6" i="13" s="1"/>
  <c r="D1" i="9" s="1"/>
  <c r="H20" i="4"/>
  <c r="H20" i="3"/>
  <c r="E3" i="13"/>
  <c r="D10" i="13"/>
  <c r="D1" i="1" l="1"/>
  <c r="H1" i="1"/>
  <c r="D1" i="2"/>
  <c r="G7" i="13"/>
  <c r="G3" i="13"/>
  <c r="E5" i="13"/>
  <c r="D1" i="4" s="1"/>
  <c r="H21" i="3"/>
  <c r="E4" i="13"/>
  <c r="E10" i="13" s="1"/>
  <c r="E11" i="13" l="1"/>
  <c r="A1" i="1" s="1"/>
  <c r="G4" i="13"/>
  <c r="D1" i="3"/>
  <c r="A1" i="6" l="1"/>
  <c r="A1" i="2"/>
  <c r="A1" i="4"/>
  <c r="A1" i="9"/>
  <c r="A1" i="3"/>
  <c r="H16" i="2" l="1"/>
  <c r="H9" i="9"/>
  <c r="F8" i="13" l="1"/>
  <c r="G8" i="13" s="1"/>
  <c r="H18" i="2"/>
  <c r="H11" i="9"/>
  <c r="F6" i="13"/>
  <c r="G6" i="13" s="1"/>
  <c r="H15" i="6"/>
  <c r="H19" i="4"/>
  <c r="F5" i="13" l="1"/>
  <c r="G5" i="13" s="1"/>
  <c r="H21" i="4"/>
  <c r="F9" i="13"/>
  <c r="G9" i="13" s="1"/>
  <c r="H17" i="6"/>
  <c r="F10" i="13" l="1"/>
  <c r="G10" i="13" s="1"/>
</calcChain>
</file>

<file path=xl/sharedStrings.xml><?xml version="1.0" encoding="utf-8"?>
<sst xmlns="http://schemas.openxmlformats.org/spreadsheetml/2006/main" count="1045" uniqueCount="788">
  <si>
    <t>Overview</t>
  </si>
  <si>
    <t xml:space="preserve">Instructions for use </t>
  </si>
  <si>
    <t>Summary of WASH FIT scores</t>
  </si>
  <si>
    <t>Number of indicators*</t>
  </si>
  <si>
    <t>Number of indicators assessed</t>
  </si>
  <si>
    <t>Score</t>
  </si>
  <si>
    <t>Score %</t>
  </si>
  <si>
    <t>JMP Ladders</t>
  </si>
  <si>
    <t>Basic</t>
  </si>
  <si>
    <t>Limited</t>
  </si>
  <si>
    <t>None</t>
  </si>
  <si>
    <t>Water</t>
  </si>
  <si>
    <t>Sanitation</t>
  </si>
  <si>
    <t>Health care waste</t>
  </si>
  <si>
    <t>Hand hygiene</t>
  </si>
  <si>
    <t>Environmental cleaning</t>
  </si>
  <si>
    <t>Energy &amp; environment</t>
  </si>
  <si>
    <t>Management &amp; workforce</t>
  </si>
  <si>
    <t>TOTAL</t>
  </si>
  <si>
    <t xml:space="preserve">Amount of assessment completed: </t>
  </si>
  <si>
    <t xml:space="preserve">Step 2: Assessment </t>
  </si>
  <si>
    <t>Step 3: Risk assessment</t>
  </si>
  <si>
    <t xml:space="preserve">Step 4: Improvement plan </t>
  </si>
  <si>
    <t xml:space="preserve">Step 5: Monitor, review, adapt, improve </t>
  </si>
  <si>
    <t xml:space="preserve">Insert date of assessment </t>
  </si>
  <si>
    <t xml:space="preserve">Insert date of review </t>
  </si>
  <si>
    <t xml:space="preserve">Domain </t>
  </si>
  <si>
    <t xml:space="preserve">Indicator number </t>
  </si>
  <si>
    <r>
      <t xml:space="preserve">Indicator 
</t>
    </r>
    <r>
      <rPr>
        <i/>
        <sz val="11"/>
        <color theme="1"/>
        <rFont val="Arial"/>
        <family val="2"/>
      </rPr>
      <t xml:space="preserve">
</t>
    </r>
  </si>
  <si>
    <r>
      <t xml:space="preserve">Provide a brief description of the problem 
</t>
    </r>
    <r>
      <rPr>
        <i/>
        <sz val="11"/>
        <color theme="1"/>
        <rFont val="Arial"/>
        <family val="2"/>
      </rPr>
      <t>Describe the location of problem, and any other relevant details. Be as specific as possible</t>
    </r>
  </si>
  <si>
    <r>
      <t xml:space="preserve">Risks associated with the problem </t>
    </r>
    <r>
      <rPr>
        <sz val="11"/>
        <color theme="1"/>
        <rFont val="Arial"/>
        <family val="2"/>
      </rPr>
      <t xml:space="preserve">
</t>
    </r>
    <r>
      <rPr>
        <i/>
        <sz val="11"/>
        <color theme="1"/>
        <rFont val="Arial"/>
        <family val="2"/>
      </rPr>
      <t xml:space="preserve">Describe possible risks, including those related to health, dignity, safety, climate, equity etc. </t>
    </r>
    <r>
      <rPr>
        <b/>
        <sz val="11"/>
        <color theme="1"/>
        <rFont val="Arial"/>
        <family val="2"/>
      </rPr>
      <t xml:space="preserve">
</t>
    </r>
  </si>
  <si>
    <r>
      <t xml:space="preserve">Severity of risk to facility users (patients, staff and visitors) and the environment
</t>
    </r>
    <r>
      <rPr>
        <i/>
        <sz val="11"/>
        <color theme="1"/>
        <rFont val="Arial"/>
        <family val="2"/>
      </rPr>
      <t>Score 0-10 
(0 is lowest risk, 10 is highest risk)</t>
    </r>
  </si>
  <si>
    <r>
      <t xml:space="preserve">Likelihood of occurrence 
</t>
    </r>
    <r>
      <rPr>
        <i/>
        <sz val="11"/>
        <color theme="1"/>
        <rFont val="Arial"/>
        <family val="2"/>
      </rPr>
      <t xml:space="preserve">Score 0-10 
(0 is least </t>
    </r>
    <r>
      <rPr>
        <sz val="11"/>
        <color theme="1"/>
        <rFont val="Arial"/>
        <family val="2"/>
      </rPr>
      <t>likely</t>
    </r>
    <r>
      <rPr>
        <i/>
        <sz val="11"/>
        <color theme="1"/>
        <rFont val="Arial"/>
        <family val="2"/>
      </rPr>
      <t>, 10 is most likely)</t>
    </r>
  </si>
  <si>
    <r>
      <t xml:space="preserve">Risk score </t>
    </r>
    <r>
      <rPr>
        <i/>
        <sz val="11"/>
        <rFont val="Arial"/>
        <family val="2"/>
      </rPr>
      <t xml:space="preserve">
The overall risk will be calculated automatically based on the 2 criteria filled in Columns G-H. 
Use the "sort" function to rank problems from highest to lowest risk.  </t>
    </r>
  </si>
  <si>
    <r>
      <t xml:space="preserve">Specific action(s) to be taken to address problem 
</t>
    </r>
    <r>
      <rPr>
        <i/>
        <sz val="11"/>
        <color theme="1"/>
        <rFont val="Arial"/>
        <family val="2"/>
      </rPr>
      <t xml:space="preserve">List as many tasks as are needed. </t>
    </r>
  </si>
  <si>
    <t xml:space="preserve">Date to be completed </t>
  </si>
  <si>
    <r>
      <t xml:space="preserve">Resources needed
</t>
    </r>
    <r>
      <rPr>
        <i/>
        <sz val="11"/>
        <color theme="1"/>
        <rFont val="Arial"/>
        <family val="2"/>
      </rPr>
      <t xml:space="preserve">Financial, material and human resources </t>
    </r>
  </si>
  <si>
    <t xml:space="preserve">Person(s)/ organization responsible </t>
  </si>
  <si>
    <r>
      <t xml:space="preserve">Costs/expenditure 
</t>
    </r>
    <r>
      <rPr>
        <i/>
        <sz val="11"/>
        <color theme="1"/>
        <rFont val="Arial"/>
        <family val="2"/>
      </rPr>
      <t>Record actual costs spent to date carrying out activity</t>
    </r>
  </si>
  <si>
    <r>
      <t xml:space="preserve">Status 
</t>
    </r>
    <r>
      <rPr>
        <i/>
        <sz val="11"/>
        <color theme="1"/>
        <rFont val="Arial"/>
        <family val="2"/>
      </rPr>
      <t xml:space="preserve">Select from dropdown list </t>
    </r>
  </si>
  <si>
    <r>
      <t xml:space="preserve">Has the indicator improved, worsened or not changed since the last assessment? 
</t>
    </r>
    <r>
      <rPr>
        <i/>
        <sz val="11"/>
        <color theme="1"/>
        <rFont val="Arial"/>
        <family val="2"/>
      </rPr>
      <t>Add column for each new review</t>
    </r>
  </si>
  <si>
    <t xml:space="preserve">If task is ongoing and/or delayed, what corrective or additional action is needed? 
If task has been completed, how will positive change be maintained? </t>
  </si>
  <si>
    <t>When will the problem next be assessed/ reviewed?</t>
  </si>
  <si>
    <t>Any further comments/ notes</t>
  </si>
  <si>
    <t xml:space="preserve">Management &amp; workforce </t>
  </si>
  <si>
    <t>WASHFIT Scores</t>
  </si>
  <si>
    <t>Question</t>
  </si>
  <si>
    <t xml:space="preserve">Category </t>
  </si>
  <si>
    <t>Indicator</t>
  </si>
  <si>
    <t xml:space="preserve">Green (2) </t>
  </si>
  <si>
    <t xml:space="preserve">Yellow (1) </t>
  </si>
  <si>
    <t>Red (0)</t>
  </si>
  <si>
    <t>SCORE</t>
  </si>
  <si>
    <t>Explanatory notes</t>
  </si>
  <si>
    <r>
      <t>COMMENTS (RELEVANT/NOT RELEVANT</t>
    </r>
    <r>
      <rPr>
        <b/>
        <sz val="11"/>
        <rFont val="Arial"/>
        <family val="2"/>
      </rPr>
      <t>/CHALLENGES</t>
    </r>
    <r>
      <rPr>
        <b/>
        <sz val="11"/>
        <color theme="1"/>
        <rFont val="Arial"/>
        <family val="2"/>
      </rPr>
      <t>)</t>
    </r>
  </si>
  <si>
    <t>W_1a</t>
  </si>
  <si>
    <t xml:space="preserve">Water supply
Answer either 
1A or 1B
</t>
  </si>
  <si>
    <t xml:space="preserve">An improved water supply is piped into the facility or located on premises </t>
  </si>
  <si>
    <t xml:space="preserve">Improved water supply accessible on premises (within facility buildings)
</t>
  </si>
  <si>
    <t>Improved water supply accessible on premises (but outside of facility building)</t>
  </si>
  <si>
    <t>No improved water source accessible on premises</t>
  </si>
  <si>
    <r>
      <rPr>
        <i/>
        <sz val="11"/>
        <color rgb="FF000000"/>
        <rFont val="Arial"/>
        <family val="2"/>
      </rPr>
      <t xml:space="preserve">Improved water supplies </t>
    </r>
    <r>
      <rPr>
        <sz val="11"/>
        <color rgb="FF000000"/>
        <rFont val="Arial"/>
        <family val="2"/>
      </rPr>
      <t xml:space="preserve">are defined by the WHO/UNICEF Joint Monitoring Programme as water supplies that by nature of their design and construction have the potential to deliver safe water. Examples include: piped water, public taps or standpipes; protected dug wells; tube wells; or boreholes, rainwater and packaged or delivered water. 
Either green or yellow would count as a basic water service, if water is also available, i.e. W_3b is yellow or green). </t>
    </r>
  </si>
  <si>
    <t>W_1b</t>
  </si>
  <si>
    <t>The facility has piped water supplies on premises</t>
  </si>
  <si>
    <t>Water piped inside the facility to all high-risk wards (maternity, operating room/OR, intensive care/ICU)</t>
  </si>
  <si>
    <t xml:space="preserve">Water is piped inside but not to all high-risk wards </t>
  </si>
  <si>
    <t>There is no piped water supply</t>
  </si>
  <si>
    <t>W_2</t>
  </si>
  <si>
    <t>Water supply /
Plumbing</t>
  </si>
  <si>
    <t>All taps are connected to an available and functioning water supply, with no leaks in pipes</t>
  </si>
  <si>
    <t xml:space="preserve">All taps are connected and functioning </t>
  </si>
  <si>
    <t xml:space="preserve">More than half of all taps are connected and functioning </t>
  </si>
  <si>
    <t xml:space="preserve">Less than half of all taps are connected and functioning </t>
  </si>
  <si>
    <t xml:space="preserve">Water pipes should be inspected regularly and a system in place to fix leaks as soon as they are found. 
In large facilities, there should be a functional tap available in consultation areas on every floor and every major ward or wing of the facility, for environmental cleaning purposes. 
</t>
  </si>
  <si>
    <t>W_3a</t>
  </si>
  <si>
    <t xml:space="preserve">Water availability </t>
  </si>
  <si>
    <t xml:space="preserve">Water is available during all operating times of the facility </t>
  </si>
  <si>
    <t xml:space="preserve">Water is available 7 days a week, all day, every day </t>
  </si>
  <si>
    <t>Water is available 4 days/week and/or not the entire day</t>
  </si>
  <si>
    <t xml:space="preserve">Water is available fewer than 4 days per week and/or is not available for more than half the day </t>
  </si>
  <si>
    <r>
      <t xml:space="preserve">Water should be available at the facility for all days/hours that it is open and providing care. </t>
    </r>
    <r>
      <rPr>
        <sz val="11"/>
        <rFont val="Arial"/>
        <family val="2"/>
      </rPr>
      <t>Facility to ensure availability of emergency water supply must be at a 24 h demand for every bed the building is designed to accommodate, as the minimum water storage capacity required.</t>
    </r>
  </si>
  <si>
    <t>W_3b</t>
  </si>
  <si>
    <t xml:space="preserve">Water is available at the time the WASH FIT assessment is carried out </t>
  </si>
  <si>
    <t xml:space="preserve">Water is available throughout the facility </t>
  </si>
  <si>
    <t>Water is available from some but not all water points</t>
  </si>
  <si>
    <t xml:space="preserve">No water is available </t>
  </si>
  <si>
    <t xml:space="preserve">This question aligns with the JMP recommended question "Is water available from the main water supply at the time of the survey?" This question, in combination with W_1, can be used to calculate JMP water service levels. </t>
  </si>
  <si>
    <t>W_4</t>
  </si>
  <si>
    <t xml:space="preserve">Water is available throughout the year </t>
  </si>
  <si>
    <t>Water is available throughout the year</t>
  </si>
  <si>
    <t>Water shortages for one to two months</t>
  </si>
  <si>
    <t>Water shortages for three months or more</t>
  </si>
  <si>
    <r>
      <t xml:space="preserve">Water is not affected by </t>
    </r>
    <r>
      <rPr>
        <sz val="11"/>
        <rFont val="Arial"/>
        <family val="2"/>
      </rPr>
      <t xml:space="preserve">rainfall </t>
    </r>
    <r>
      <rPr>
        <sz val="11"/>
        <color theme="1"/>
        <rFont val="Arial"/>
        <family val="2"/>
      </rPr>
      <t xml:space="preserve">seasonality, weather variability/extreme events or other constraints.  </t>
    </r>
    <r>
      <rPr>
        <b/>
        <sz val="11"/>
        <rFont val="Arial"/>
        <family val="2"/>
      </rPr>
      <t xml:space="preserve">Additionally:  </t>
    </r>
    <r>
      <rPr>
        <sz val="11"/>
        <rFont val="Arial"/>
        <family val="2"/>
      </rPr>
      <t xml:space="preserve">                                                                                                                                                                   </t>
    </r>
    <r>
      <rPr>
        <i/>
        <sz val="11"/>
        <rFont val="Arial"/>
        <family val="2"/>
      </rPr>
      <t xml:space="preserve">Rainfall seasonality </t>
    </r>
    <r>
      <rPr>
        <sz val="11"/>
        <rFont val="Arial"/>
        <family val="2"/>
      </rPr>
      <t xml:space="preserve">- the irregular distribution of rainfall during a normal year or the tendency of a region to have higher rainfall in certain months of the year/seasons than others.   </t>
    </r>
    <r>
      <rPr>
        <i/>
        <sz val="11"/>
        <rFont val="Arial"/>
        <family val="2"/>
      </rPr>
      <t>Weather variability/Extreme events</t>
    </r>
    <r>
      <rPr>
        <sz val="11"/>
        <rFont val="Arial"/>
        <family val="2"/>
      </rPr>
      <t xml:space="preserve"> - ranges over many time and space scales such as localized thunderstorms and tornadoes, to larger-scale storms, to droughts. </t>
    </r>
    <r>
      <rPr>
        <i/>
        <sz val="11"/>
        <rFont val="Arial"/>
        <family val="2"/>
      </rPr>
      <t xml:space="preserve"> Other constraints</t>
    </r>
    <r>
      <rPr>
        <sz val="11"/>
        <rFont val="Arial"/>
        <family val="2"/>
      </rPr>
      <t xml:space="preserve"> - Limited infrastructures</t>
    </r>
    <r>
      <rPr>
        <sz val="11"/>
        <color theme="1"/>
        <rFont val="Arial"/>
        <family val="2"/>
      </rPr>
      <t>.</t>
    </r>
  </si>
  <si>
    <t>W_5</t>
  </si>
  <si>
    <t>Main water supply system has been functional for the past 3 months with no major breakdowns</t>
  </si>
  <si>
    <t xml:space="preserve">In the last 3 months the main water supply system had no breakdowns or any breakdowns were repaired within 48 hours. </t>
  </si>
  <si>
    <t xml:space="preserve">The water supply system had breakdowns but they were repaired within one week. </t>
  </si>
  <si>
    <t>The water supply system had  breakdowns that took longer than one week to repair OR remain unrepaired</t>
  </si>
  <si>
    <t>A breakdown is no delivery of water OR system delivers less than 50% of designed water source. The Water Services Act requires the availability of a 48 hour water supply as a buffer against supply interruptions.</t>
  </si>
  <si>
    <t>W_6</t>
  </si>
  <si>
    <t>Additional improved water source(s) are identified, and available, and can be accessed (and adequately treated if necessary) in case the main source is no longer functioning/available</t>
  </si>
  <si>
    <t>Additional improved water source identified, available and accessible</t>
  </si>
  <si>
    <t xml:space="preserve">Additional water source identified but not improved or improved but easily accessible </t>
  </si>
  <si>
    <t xml:space="preserve">No additional water source available </t>
  </si>
  <si>
    <t>W_7</t>
  </si>
  <si>
    <t>Water is of sufficient quantity for all uses</t>
  </si>
  <si>
    <t>Water is of sufficient quantity for all uses across the whole facility</t>
  </si>
  <si>
    <t xml:space="preserve">Water quantity is sufficient for 75% of needs (across all wards and uses)  </t>
  </si>
  <si>
    <t>Water quantity less than 75% sufficient</t>
  </si>
  <si>
    <t xml:space="preserve">Water needs will vary depending on the type of facility and number of patients. 
To calculate the facility’s water requirements, add up the following requirements or applicable national standards (note that requirements may vary in different months of year so base calculations on the month requiring the most water):
Outpatients (5 L/consultation) + inpatients (40–60 L/patient/day) + operating theatre or maternity unit (100 L/intervention) + dry or supplementary feeding centre (0.5–5 L/consultation depending on waiting time) + cholera treatment centre (60 L/patient/day). Source: Essential environmental standards in health care (WHO, 2008).
These quantities take into account water required for drinking, environmental cleaning and laundry, hand hygiene and waste management.  Note, water for specific medical uses (such as dialysis) is not included. </t>
  </si>
  <si>
    <t>W_8</t>
  </si>
  <si>
    <t>The facility has tanks to store water in case of disruption to the main supply, and water storage tanks are protected (e.g. from climate-related extreme weather events) and adequately managed (e.g. inspected, cleaned/disinfected regularly), and are sufficient to meet the needs of the facility for 2 days</t>
  </si>
  <si>
    <t xml:space="preserve">Water storage is available, water is protected and sufficient for two days' needs </t>
  </si>
  <si>
    <t xml:space="preserve">Sufficient for two days but not protected or protected but only enough for one day </t>
  </si>
  <si>
    <t xml:space="preserve">Storage available for less than one day needed or none available </t>
  </si>
  <si>
    <t xml:space="preserve">Water storage should be protected from contamination of the water by insects, flies, animals and human contact and able to withstand extreme weather events. Water shall be stored under conditions that will not adversely affect the quality of the water (for example, storage tanks should be manufactured from material that is fully opaque to light transmission if located where light falls upon it).
To calculate the facility’s water storage requirements, calculate the requirements (indicator W_7) needed for 24 hours and multiply by 2 to get the total for 48 hours. 
Additional backup storage should be provided during high risk periods. Where possible, storage of more than 2 days should be provided and water prioritized for essential/life-saving services (i.e. delivery rooms acute care wards). </t>
  </si>
  <si>
    <t>W_9</t>
  </si>
  <si>
    <r>
      <rPr>
        <i/>
        <sz val="11"/>
        <rFont val="Arial"/>
        <family val="2"/>
      </rPr>
      <t xml:space="preserve">[Where rainfall sufficient and regular]
</t>
    </r>
    <r>
      <rPr>
        <sz val="11"/>
        <rFont val="Arial"/>
        <family val="2"/>
      </rPr>
      <t>Rainwater harvesting system(s) (with safe storage) is functional and stores water safely</t>
    </r>
  </si>
  <si>
    <t xml:space="preserve">Rainwater harvesting with safe storage exists and is functional </t>
  </si>
  <si>
    <t>Rainwater harvesting systems exists but storage not safe or sufficient or there are leaks</t>
  </si>
  <si>
    <t>No rainwater harvesting used (even though rainwater is available)</t>
  </si>
  <si>
    <t xml:space="preserve">Gutters and roofs used for rainwater catchment and storage tanks should be regularly cleaned at least monthly or as needed during heavy storms and rainfall. 
The system should also use a first flush device which is designed to divert the first portion of contaminated rainwater so it does not enter the storage tank and a filter box. </t>
  </si>
  <si>
    <t>W_10</t>
  </si>
  <si>
    <t xml:space="preserve">Water conservation </t>
  </si>
  <si>
    <t>Water reduction strategies are used to reduce water wastage.</t>
  </si>
  <si>
    <t xml:space="preserve">Water reduction strategies are effectively used and water wastage is avoided </t>
  </si>
  <si>
    <t>Water reduction strategies are used but there remains some avoidable water wastage</t>
  </si>
  <si>
    <t>No water reduction strategies are used</t>
  </si>
  <si>
    <r>
      <t xml:space="preserve">Water reduction strategies include use of high-efficiency, low flow sinks for hand washing, low-water washing machines (and other strategies for laundry and cleaning), ensuring pipes and fixtures do not leak (and using a system to report and fix leaking faucets the same day), </t>
    </r>
    <r>
      <rPr>
        <sz val="11"/>
        <rFont val="Arial"/>
        <family val="2"/>
      </rPr>
      <t xml:space="preserve">using and </t>
    </r>
    <r>
      <rPr>
        <sz val="11"/>
        <color rgb="FF000000"/>
        <rFont val="Arial"/>
        <family val="2"/>
      </rPr>
      <t>checking meters to analyse water use, and using greywater and/or rainwater where available to flush toilets, clean outdoor pavement areas, water plants etc. 
In cases of climate-events or emergencies additional measures may be needed, e.g. water is prioritized for essential/life-saving services (i</t>
    </r>
    <r>
      <rPr>
        <sz val="11"/>
        <rFont val="Arial"/>
        <family val="2"/>
      </rPr>
      <t>.e. delivery rooms</t>
    </r>
    <r>
      <rPr>
        <sz val="11"/>
        <color rgb="FF000000"/>
        <rFont val="Arial"/>
        <family val="2"/>
      </rPr>
      <t xml:space="preserve">, acute care wards); priority users identified in case of shortages (priority users might include birthing mothers, young children, the elderly or undernourished). </t>
    </r>
  </si>
  <si>
    <t>W_11</t>
  </si>
  <si>
    <t>Drinking water</t>
  </si>
  <si>
    <t xml:space="preserve">[Where chlorine disinfection takes place]
Drinking water has appropriate free chlorine residual (≥0.2 mg/L or ≥0.5 mg/L in emergencies) </t>
  </si>
  <si>
    <t xml:space="preserve">Drinking water is available with the appropriate free chlorine residual </t>
  </si>
  <si>
    <t xml:space="preserve">Free chlorine residual exists, but is &lt;0.2mg/L </t>
  </si>
  <si>
    <t>Do not know residual/do not have capacity to test residual/no drinking-water available</t>
  </si>
  <si>
    <t>Drinking-water should meet WHO Guidelines for Drinking-water Quality (2017) or national standards:  https://www.who.int/water_sanitation_health/publications/drinking-water-quality-guidelines-4-including-1st-addendum/en/ 
The chlorine residual should be frequently measured and dosing adjusted if residual is not met (changes in pH, temperature, organic content and water source will affect chlorine efficacy). Evidence of documented chlorine residuals should be available from previous testing. In the event of a flood, chlorine alone will not disinfect water sufficiently as the water is likely too turbid.
For effective disinfection, there should be a residual concentration of free chlorine of ≥ 0.5 mg/l after at least 30 min contact time at pH &lt; 8.0. A chlorine residual should be maintained throughout the distribution system. At the point of delivery, the minimum residual concentration of free chlorine should be ≥0.2 mg/l.
The use of safe water (according to WHO drinking-water quality guidelines, that is, no E. coli detectable in 100 mL and free chlorine residual concentration of ≥0.5 mg/l after at least 30 min contact time at pH &lt; 8.0)  minimizes the risk of exposure to water-related pathogens of enteric and environmental origin (for example, Pseudomonas, Legionella) and should be available for all clinical services; at a minimum, it should be provided to high-risk wards where the burden of HAI and AMR are high and in all delivery room areas.</t>
  </si>
  <si>
    <t>W_12</t>
  </si>
  <si>
    <t>Water supply poses low or no risk to public health, as measured by the absence of E. coli per 100 mL and/or as measured by the sanitary inspection risk score.</t>
  </si>
  <si>
    <t xml:space="preserve">Drinking water is free of E.coli OR low risk according to SI form </t>
  </si>
  <si>
    <t xml:space="preserve">Drinking water has E.Coli ≤10 /100ml OR medium risk according to SI form </t>
  </si>
  <si>
    <t xml:space="preserve">E.Coli more than &gt;10/100ml /Do not know if E.Coli present /do not have capacity to test /no drinking-water available OR high risk according to SI form </t>
  </si>
  <si>
    <t xml:space="preserve">Drinking-water should meet WHO Guidelines for Drinking-water Quality (2017) or national standards:  https://www.who.int/water_sanitation_health/publications/drinking-water-quality-guidelines-4-including-1st-addendum/en/ 
If the E. Coli reading is anything above 10/100ml, you should re-test. 
WASH FIT includes Sanitary Inspection (SI) forms for 4 technologies: tubewell with hand pump, deep borehole with motorized pump, piped distribution and storage, rain water harvesting. Select one or more SI forms according to the facility's water supply(ies). </t>
  </si>
  <si>
    <t>W_13</t>
  </si>
  <si>
    <t>Water quality</t>
  </si>
  <si>
    <t xml:space="preserve">Piped water is treated and regulated with safe water management by municipal authorities or water is regularly treated on-site
</t>
  </si>
  <si>
    <t>Water is treated and regulated through a piped service or water is treated regularly  with a proven technology</t>
  </si>
  <si>
    <t xml:space="preserve">Water is treated with a proven technology but not regularly </t>
  </si>
  <si>
    <t xml:space="preserve">Water is not treated or treated with a technology that does not meet WHO standards </t>
  </si>
  <si>
    <t xml:space="preserve">Adequate measures shall be taken to prevent deterioration of the quality of the water in anywater installation. The treatment method should provide comprehensive protection against all three classes of pathogens. This will protect against changes in water quality due to climate change or other events.  If the technology only provides limited protection, measures are in place to adjust chlorine dosing and/or employ additional technologies to provide multi-barrier protection and to make adjustments if water quality changes. Water treatment may be conducted by the facility or, in the case of piped supplies, by the water utility.
For more information visit: www.who.int/tools/international-scheme-to-evaluate-household-water-treatment-technologies/products 
www.who.int/tools/international-scheme-to-evaluate-household-water-treatment-technologies. 
Water treatment technologies should meet WHO’s performance standards for point-of-use / household water treatment and safe storage (HWTS). Technologies / methods that meet these performance standards generally include high quality filters, chlorine (for non-turbid water) flocculant-disinfectants as well as boiling, or solar disinfection. Higher performing technologies (i.e. two or three stars including high quality membrane filters, UV disinfectants and flocculant-disinfectants) are recommended for vulnerable groups (i.e. those with HIV or young infants) and where the specific pathogen of concern is not known. A list of technologies that have been evaluated by WHO can be found here: https://www.who.int/tools/international-scheme-to-evaluate-household-water-treatment-technologies/products and further information found at the WHO household water treatment site: https://www.who.int/teams/environment-climate-change-and-health/water-sanitation-and-health/water-safety-and-quality/household-water-treatment-and-safe-storage. 
</t>
  </si>
  <si>
    <t>W_14</t>
  </si>
  <si>
    <r>
      <t xml:space="preserve">The quality of water from </t>
    </r>
    <r>
      <rPr>
        <sz val="11"/>
        <color theme="1"/>
        <rFont val="Arial"/>
        <family val="2"/>
      </rPr>
      <t>all water supplies</t>
    </r>
    <r>
      <rPr>
        <sz val="11"/>
        <color rgb="FF000000"/>
        <rFont val="Arial"/>
        <family val="2"/>
      </rPr>
      <t xml:space="preserve"> (primary, back-up and supplemental supplies) is routinely tested by a staff member/and or independent authority (e.g. a surveillance agency) according to national standards</t>
    </r>
  </si>
  <si>
    <t>Water quality routinely and regularly tested according to national standards</t>
  </si>
  <si>
    <t xml:space="preserve">Water quality tested but not routinely or regularly </t>
  </si>
  <si>
    <t>No testing takes place or no national standards exist</t>
  </si>
  <si>
    <r>
      <t xml:space="preserve">Routine water quality testing should be carried out. Verification may be carried out by a member of staff from the facility or an external body. 
Drinking water should meet WHO Guidelines for Drinking-water Quality (2017) or national standards: https://www.who.int/publications/i/item/9789241549950
</t>
    </r>
    <r>
      <rPr>
        <b/>
        <sz val="11"/>
        <rFont val="Arial"/>
        <family val="2"/>
      </rPr>
      <t>Additionally:</t>
    </r>
    <r>
      <rPr>
        <sz val="11"/>
        <rFont val="Arial"/>
        <family val="2"/>
      </rPr>
      <t xml:space="preserve">                                                                                                                                                                           </t>
    </r>
    <r>
      <rPr>
        <sz val="11"/>
        <color theme="1"/>
        <rFont val="Arial"/>
        <family val="2"/>
      </rPr>
      <t xml:space="preserve">All </t>
    </r>
    <r>
      <rPr>
        <i/>
        <sz val="11"/>
        <color theme="1"/>
        <rFont val="Arial"/>
        <family val="2"/>
      </rPr>
      <t>water supplies:</t>
    </r>
    <r>
      <rPr>
        <sz val="11"/>
        <color theme="1"/>
        <rFont val="Arial"/>
        <family val="2"/>
      </rPr>
      <t xml:space="preserve"> Piped water supplies and non-piped water supplies i.e., water from the reserviours, taps, boreholes, jojo tanks, rainwater harvesting tanks, vended/bottled water, etc. available in the health care facility (WHO Guidelines for Drinking-water Quality)</t>
    </r>
  </si>
  <si>
    <t>W_15</t>
  </si>
  <si>
    <t>A drinking water station with safe drinking water is available and functioning at all times in main waiting areas and/or entrance to each ward and in all rooms where patients stay overnight or receive care</t>
  </si>
  <si>
    <t>Drinking water available in all locations, at all times</t>
  </si>
  <si>
    <t xml:space="preserve">Drinking water available but only in some places, only sometimes </t>
  </si>
  <si>
    <t>Drinking water not available</t>
  </si>
  <si>
    <r>
      <t xml:space="preserve">Safe drinking-water, as defined by the WHO Guidelines, does not represent any significant risk to health over a lifetime of consumption, including different sensitivities that may occur between life stages.
Absence of fecal contamination may be indicated by the absence of indicator organisms such as E. coli (or thermotolerant faecal coliforms). Where this cannot be tested, the presence of a free chlorine residual (at least 0.2 mg/l) can be used as a surrogate indication.
Drinking-water must be </t>
    </r>
    <r>
      <rPr>
        <b/>
        <sz val="11"/>
        <color theme="1"/>
        <rFont val="Arial"/>
        <family val="2"/>
      </rPr>
      <t>safely stored</t>
    </r>
    <r>
      <rPr>
        <sz val="11"/>
        <color theme="1"/>
        <rFont val="Arial"/>
        <family val="2"/>
      </rPr>
      <t xml:space="preserve"> in a clean bucket/tank with cover and tap, which is regularly cleaned and disinfected (unless it is dispensed from a water fountain). Drinking water should be accessible for staff, patients and carers. 
In case of a </t>
    </r>
    <r>
      <rPr>
        <b/>
        <sz val="11"/>
        <color theme="1"/>
        <rFont val="Arial"/>
        <family val="2"/>
      </rPr>
      <t>rapid increase in care seekers</t>
    </r>
    <r>
      <rPr>
        <sz val="11"/>
        <color theme="1"/>
        <rFont val="Arial"/>
        <family val="2"/>
      </rPr>
      <t xml:space="preserve"> (e.g. due to climate-related events), staff fill stations more regularly, more water is procured, or other options (such as in-line treatment for piped water) are employed. 
Drinking water should also be accessible, as follows
- Pathway to drinking water area: width is minimum 120 cm, is flat and even, is dry and is clear of obstacles. 
- Sign for drinking water station has words, pictures and braille and is displayed on the wall at 140 cm-160 cm from the ground. 
- The drinking water station tap is 75 cm from the floor and a cup is available to patients. If cups are used, they should reusable and washed with warm water and soap and dried.</t>
    </r>
  </si>
  <si>
    <t>W_16</t>
  </si>
  <si>
    <t xml:space="preserve">Showers
</t>
  </si>
  <si>
    <r>
      <t xml:space="preserve">[Facilities with in-patient services &amp; staff]
</t>
    </r>
    <r>
      <rPr>
        <sz val="11"/>
        <color rgb="FF000000"/>
        <rFont val="Arial"/>
        <family val="2"/>
      </rPr>
      <t>At least 1 (one) bath or shower is provided for every 12-15 (twelve to fifteen) in-patients in a health facility; at least 1 (one) bath must be provided for at least every 12 (twelve) patients and at least 1 (one) bath/shower should be available for every 12 members of staff, ratio 1:12 and designated by sex in a nursing home.</t>
    </r>
  </si>
  <si>
    <t xml:space="preserve">Showers are available as prescribed and are functional and accessible </t>
  </si>
  <si>
    <t>Showers are available, but fewer are functioning and accessible as prescribed for patients and staff</t>
  </si>
  <si>
    <t xml:space="preserve">No showers available </t>
  </si>
  <si>
    <t xml:space="preserve">Showers or bath facilities should be accessible: lit (including at day and night). The shower or bath facilities' door should have a working lock, be lockable from the inside.
Shower /bath facility has grab rails attached to floor or sidewalls. Shower/bathing area has an optional seat. Shower or bathing area is has to allow space for manoeuvring and/or for an extra person (carer).
</t>
  </si>
  <si>
    <t>W_17</t>
  </si>
  <si>
    <t>Showers</t>
  </si>
  <si>
    <t>A functional shower or space for women that is private and lockable is available in the labour and delivery area</t>
  </si>
  <si>
    <t>Yes, a functional shower or space to wash is available in the labour and delivery area</t>
  </si>
  <si>
    <t>Functional shower/place to wash is available but not in the labour and delivery area, or in the correct area but not functional</t>
  </si>
  <si>
    <t>No shower/ place to wash available for women</t>
  </si>
  <si>
    <t>Comments:</t>
  </si>
  <si>
    <t>Total score</t>
  </si>
  <si>
    <t xml:space="preserve">Number water indicators assessed: </t>
  </si>
  <si>
    <t>WATER total score (%)</t>
  </si>
  <si>
    <t>S_1</t>
  </si>
  <si>
    <t>Toilets</t>
  </si>
  <si>
    <t xml:space="preserve">Facility has a sufficient number of improved toilets for patients </t>
  </si>
  <si>
    <t>Two or more improved toilets for outpatients plus one per 20 users/ inpatients.</t>
  </si>
  <si>
    <t>Requirement is met for outpatients or inpatients, but not both.</t>
  </si>
  <si>
    <t xml:space="preserve">Neither inpatient or outpatient has sufficient number of toilets or existing toilets are not improved </t>
  </si>
  <si>
    <r>
      <rPr>
        <b/>
        <sz val="11"/>
        <color theme="1"/>
        <rFont val="Arial"/>
        <family val="2"/>
      </rPr>
      <t>Improved</t>
    </r>
    <r>
      <rPr>
        <sz val="11"/>
        <color theme="1"/>
        <rFont val="Arial"/>
        <family val="2"/>
      </rPr>
      <t xml:space="preserve"> sanitation facilities: include flush toilets into managed sewer or septic tank and soakaway pit, VIP latrines, and composting toilets. 
</t>
    </r>
    <r>
      <rPr>
        <b/>
        <sz val="11"/>
        <color theme="1"/>
        <rFont val="Arial"/>
        <family val="2"/>
      </rPr>
      <t xml:space="preserve">Number: </t>
    </r>
    <r>
      <rPr>
        <sz val="11"/>
        <color theme="1"/>
        <rFont val="Arial"/>
        <family val="2"/>
      </rPr>
      <t xml:space="preserve">More </t>
    </r>
    <r>
      <rPr>
        <sz val="11"/>
        <rFont val="Arial"/>
        <family val="2"/>
      </rPr>
      <t xml:space="preserve">toilets </t>
    </r>
    <r>
      <rPr>
        <sz val="11"/>
        <color theme="1"/>
        <rFont val="Arial"/>
        <family val="2"/>
      </rPr>
      <t xml:space="preserve">may be needed depending on the size of the facility. For larger facilities with multiple wards, where two outpatient toilets are not sufficient, it is recommended (where feasible) that each outpatient department has two toilets. Toilets may also be used by guardians, carers and visitors. Large numbers of visitors add to the demands on sanitation infrastructure and cleaning and this should be taken into consideration.                                                                                                                                                                                                </t>
    </r>
    <r>
      <rPr>
        <sz val="11"/>
        <color rgb="FF00B050"/>
        <rFont val="Arial"/>
        <family val="2"/>
      </rPr>
      <t xml:space="preserve"> </t>
    </r>
    <r>
      <rPr>
        <sz val="11"/>
        <rFont val="Arial"/>
        <family val="2"/>
      </rPr>
      <t xml:space="preserve">Additionally: </t>
    </r>
    <r>
      <rPr>
        <sz val="11"/>
        <color rgb="FF00B050"/>
        <rFont val="Arial"/>
        <family val="2"/>
      </rPr>
      <t xml:space="preserve">                                                                                                                                                                                                      </t>
    </r>
    <r>
      <rPr>
        <sz val="11"/>
        <rFont val="Arial"/>
        <family val="2"/>
      </rPr>
      <t>a) 1 toilet for every 20 users for out-patient setting; at least 4 toilets per in-patient setting; and at least one toilet cubicle must be accessible for staff children and/or patients with disabilities, preferably one for females and one for males; or</t>
    </r>
    <r>
      <rPr>
        <sz val="11"/>
        <color rgb="FF0070C0"/>
        <rFont val="Arial"/>
        <family val="2"/>
      </rPr>
      <t xml:space="preserve">                                                                                                                                                                                                                                                                         </t>
    </r>
    <r>
      <rPr>
        <sz val="11"/>
        <rFont val="Arial"/>
        <family val="2"/>
      </rPr>
      <t xml:space="preserve">b) At least 1(one) toilet is provided for every 12-15 (twelve to fifteen) in-patients, and 1 (one) hand wash basin; a separate toilet and hand wash basin must be provided for staff on the premises; at least 1 (one) toilet facility and 1 (one) handwash basin should be provided for every 50 out-patients in a health establishment; or </t>
    </r>
    <r>
      <rPr>
        <sz val="11"/>
        <color rgb="FF0070C0"/>
        <rFont val="Arial"/>
        <family val="2"/>
      </rPr>
      <t xml:space="preserve">                                                                                                                                          </t>
    </r>
    <r>
      <rPr>
        <sz val="11"/>
        <rFont val="Arial"/>
        <family val="2"/>
      </rPr>
      <t xml:space="preserve">c) At least one toilet must be provided for at least every 12 (twelve) patients, ratio 1:12 on the premises and at least 1 (one) toilet should be available for every 12 members of staff, ratio 1:12 and designated by sex in a nursing home. </t>
    </r>
  </si>
  <si>
    <t>S_2</t>
  </si>
  <si>
    <r>
      <t>All patient toilets are available</t>
    </r>
    <r>
      <rPr>
        <sz val="11"/>
        <rFont val="Arial"/>
        <family val="2"/>
      </rPr>
      <t>, flushable &amp; clean</t>
    </r>
    <r>
      <rPr>
        <sz val="11"/>
        <color rgb="FF000000"/>
        <rFont val="Arial"/>
        <family val="2"/>
      </rPr>
      <t xml:space="preserve">
</t>
    </r>
  </si>
  <si>
    <r>
      <t>All patient toilets are available</t>
    </r>
    <r>
      <rPr>
        <sz val="11"/>
        <rFont val="Arial"/>
        <family val="2"/>
      </rPr>
      <t>,</t>
    </r>
    <r>
      <rPr>
        <sz val="11"/>
        <color rgb="FF000000"/>
        <rFont val="Arial"/>
        <family val="2"/>
      </rPr>
      <t xml:space="preserve"> flushable &amp; clean</t>
    </r>
  </si>
  <si>
    <r>
      <t>Some but not all patient toilets are available</t>
    </r>
    <r>
      <rPr>
        <sz val="11"/>
        <rFont val="Arial"/>
        <family val="2"/>
      </rPr>
      <t xml:space="preserve">, </t>
    </r>
    <r>
      <rPr>
        <sz val="11"/>
        <color rgb="FF000000"/>
        <rFont val="Arial"/>
        <family val="2"/>
      </rPr>
      <t>flushable &amp; clean</t>
    </r>
  </si>
  <si>
    <r>
      <t>None of the patient toilets are available</t>
    </r>
    <r>
      <rPr>
        <sz val="11"/>
        <rFont val="Arial"/>
        <family val="2"/>
      </rPr>
      <t>,</t>
    </r>
    <r>
      <rPr>
        <sz val="11"/>
        <color rgb="FF000000"/>
        <rFont val="Arial"/>
        <family val="2"/>
      </rPr>
      <t xml:space="preserve"> or flushable &amp; clean</t>
    </r>
  </si>
  <si>
    <r>
      <rPr>
        <b/>
        <sz val="11"/>
        <color theme="1"/>
        <rFont val="Arial"/>
        <family val="2"/>
      </rPr>
      <t>Available</t>
    </r>
    <r>
      <rPr>
        <b/>
        <sz val="11"/>
        <rFont val="Arial"/>
        <family val="2"/>
      </rPr>
      <t>,</t>
    </r>
    <r>
      <rPr>
        <b/>
        <sz val="11"/>
        <color theme="1"/>
        <rFont val="Arial"/>
        <family val="2"/>
      </rPr>
      <t xml:space="preserve"> and </t>
    </r>
    <r>
      <rPr>
        <b/>
        <sz val="11"/>
        <rFont val="Arial"/>
        <family val="2"/>
      </rPr>
      <t>flushable &amp; clean</t>
    </r>
    <r>
      <rPr>
        <b/>
        <sz val="11"/>
        <color theme="1"/>
        <rFont val="Arial"/>
        <family val="2"/>
      </rPr>
      <t xml:space="preserve">: </t>
    </r>
    <r>
      <rPr>
        <sz val="11"/>
        <color theme="1"/>
        <rFont val="Arial"/>
        <family val="2"/>
      </rPr>
      <t xml:space="preserve"> toilet/latrine should have a door which is unlocked when not in use (or for which a key is available at any time) and can be locked from the inside during use, there should be no major holes in the structure, the hole or pit should not be blocked, water should be available for flush/pour flush toilets and there should be no cracks, or leaks in the toilet structure. It should be within the grounds of the facility and it should be clean as noted by absence of waste, visible dirt and excreta and insects.
</t>
    </r>
    <r>
      <rPr>
        <b/>
        <sz val="11"/>
        <color theme="1"/>
        <rFont val="Arial"/>
        <family val="2"/>
      </rPr>
      <t xml:space="preserve">Additional criteria which could be used for a higher levels of service: 
</t>
    </r>
    <r>
      <rPr>
        <sz val="11"/>
        <color theme="1"/>
        <rFont val="Arial"/>
        <family val="2"/>
      </rPr>
      <t xml:space="preserve">Toilets should be 
•  Located in an area of the facility which is less prone to floods, erosion, etc.
•  Regularly inspected for damage
•  Cleaned more regularly when users increase 
•  Raised and/or are temporary enclosed toilets that can be regularly emptied 
•  The </t>
    </r>
    <r>
      <rPr>
        <sz val="11"/>
        <rFont val="Arial"/>
        <family val="2"/>
      </rPr>
      <t>septic tank</t>
    </r>
    <r>
      <rPr>
        <sz val="11"/>
        <color theme="1"/>
        <rFont val="Arial"/>
        <family val="2"/>
      </rPr>
      <t xml:space="preserve"> is emptied on a regular basis
•  Excreta is either safely treated on-site (e.g. through a functioning septic tank/leach field) or disposed of into a functioning sewer system, or safely transported offsite to a centralized treatment area.
•  In water scarce or flood prone areas, high efficiency toilets (low or waterless toilet designs e.g. urine-conversion dry toilets) should be used. </t>
    </r>
  </si>
  <si>
    <t>S_3</t>
  </si>
  <si>
    <r>
      <t xml:space="preserve">All toilets have a functioning </t>
    </r>
    <r>
      <rPr>
        <sz val="11"/>
        <rFont val="Arial"/>
        <family val="2"/>
      </rPr>
      <t xml:space="preserve">handwashing station within 5 metres </t>
    </r>
  </si>
  <si>
    <t>All toilets have functional hand washing stations within 5 metres</t>
  </si>
  <si>
    <t xml:space="preserve">At least 50% of toilets have functioning hand washing stations within 5 metres </t>
  </si>
  <si>
    <t>Fewer than 50% of toilets have functioning hand washing stations within 5 metres</t>
  </si>
  <si>
    <r>
      <rPr>
        <b/>
        <sz val="11"/>
        <color theme="1"/>
        <rFont val="Arial"/>
        <family val="2"/>
      </rPr>
      <t>Functioning hand hygiene station at toilets:</t>
    </r>
    <r>
      <rPr>
        <sz val="11"/>
        <color theme="1"/>
        <rFont val="Arial"/>
        <family val="2"/>
      </rPr>
      <t xml:space="preserve"> must include soap</t>
    </r>
    <r>
      <rPr>
        <sz val="11"/>
        <rFont val="Arial"/>
        <family val="2"/>
      </rPr>
      <t>,</t>
    </r>
    <r>
      <rPr>
        <sz val="11"/>
        <color theme="1"/>
        <rFont val="Arial"/>
        <family val="2"/>
      </rPr>
      <t xml:space="preserve"> water </t>
    </r>
    <r>
      <rPr>
        <sz val="11"/>
        <rFont val="Arial"/>
        <family val="2"/>
      </rPr>
      <t>and disposable hand paper-towel.</t>
    </r>
    <r>
      <rPr>
        <sz val="11"/>
        <color theme="1"/>
        <rFont val="Arial"/>
        <family val="2"/>
      </rPr>
      <t xml:space="preserve"> Alcohol-based hand rub is not sufficient to remove faecal matter from hands.                                                                                                                                                                           
</t>
    </r>
    <r>
      <rPr>
        <i/>
        <sz val="11"/>
        <color theme="1"/>
        <rFont val="Arial"/>
        <family val="2"/>
      </rPr>
      <t xml:space="preserve">This indicator is used to calculate basic hand hygiene but is included in the sanitation section for ease of data collection flow                                                                                                                 </t>
    </r>
    <r>
      <rPr>
        <sz val="11"/>
        <rFont val="Arial"/>
        <family val="2"/>
      </rPr>
      <t>Sanitation services shall ensure that toilets have convenient handwashing facilities close by: A toilet is not complete without a handwashing point with soap, clean running water and adequate drainage. All toilet designs shall include convenient handwashing facilities so that handwashing after using the toilet becomes a routine activity.</t>
    </r>
    <r>
      <rPr>
        <sz val="11"/>
        <color rgb="FF002060"/>
        <rFont val="Arial"/>
        <family val="2"/>
      </rPr>
      <t xml:space="preserve"> </t>
    </r>
    <r>
      <rPr>
        <i/>
        <sz val="11"/>
        <color theme="1"/>
        <rFont val="Arial"/>
        <family val="2"/>
      </rPr>
      <t xml:space="preserve">                                                                                                    H</t>
    </r>
    <r>
      <rPr>
        <i/>
        <sz val="11"/>
        <rFont val="Arial"/>
        <family val="2"/>
      </rPr>
      <t>andwashing station within 5 metres</t>
    </r>
    <r>
      <rPr>
        <sz val="11"/>
        <rFont val="Arial"/>
        <family val="2"/>
      </rPr>
      <t xml:space="preserve"> - to accommodate deep rural areas/settings</t>
    </r>
    <r>
      <rPr>
        <sz val="11"/>
        <color rgb="FF0070C0"/>
        <rFont val="Arial"/>
        <family val="2"/>
      </rPr>
      <t>.</t>
    </r>
  </si>
  <si>
    <t>S_4</t>
  </si>
  <si>
    <t xml:space="preserve">At least one improved toilet is available for staff, and toilet(s) is clearly separated or labelled </t>
  </si>
  <si>
    <t xml:space="preserve">At least one functional toilet exists for staff use and is clearly separated/labelled </t>
  </si>
  <si>
    <t>Toilet exists for staff use, but toilet is not clearly separated/labelled or functional</t>
  </si>
  <si>
    <t xml:space="preserve">No separate toilet exists for staff use, or toilets are unimproved </t>
  </si>
  <si>
    <r>
      <t xml:space="preserve">A separate improved toilet for staff is needed to meet the requirement for basic sanitation, as measured by the JMP. </t>
    </r>
    <r>
      <rPr>
        <sz val="11"/>
        <rFont val="Arial"/>
        <family val="2"/>
      </rPr>
      <t>At least 1 (one) toilet and a handwash basin should be available for every 12 members of staff.</t>
    </r>
  </si>
  <si>
    <t>S_5</t>
  </si>
  <si>
    <t>Improved toilets are clearly separated/labelled for male, female or gender-netural and provide privacy (i.e. single stall/room) if gender-neutral</t>
  </si>
  <si>
    <t xml:space="preserve">Separate toilets for male/female use exist and are clearly labelled (and provide privacy for users) </t>
  </si>
  <si>
    <t xml:space="preserve">Separate toilets exist but not clearly labelled </t>
  </si>
  <si>
    <t xml:space="preserve">No separate toilets exist and no privacy in other toilets or toilets are unimproved </t>
  </si>
  <si>
    <t>S_6</t>
  </si>
  <si>
    <t xml:space="preserve">At least one usable improved toilet meets menstrual hygiene management needs </t>
  </si>
  <si>
    <t>One or more usable toilets caters for MHM</t>
  </si>
  <si>
    <t>There is space for women to wash but no water available, toilet is not clean/ in disrepair or bin for disposal of waste is available but full</t>
  </si>
  <si>
    <t xml:space="preserve">No MHM facilities are available or facilities are available but toilet is not usable or toilets are unimproved </t>
  </si>
  <si>
    <t xml:space="preserve">Toilets should have a bin for disposal of waste or an area for washing, with water available. 
Ideally, sanitary pads should be available at the facility or nearby for menstruating and post-natal women to procure. </t>
  </si>
  <si>
    <t>S_7</t>
  </si>
  <si>
    <t>At least one functional improved toilet meets the needs of people with reduced mobility</t>
  </si>
  <si>
    <t>One or more functional toilet meets need of people with reduced mobility</t>
  </si>
  <si>
    <t xml:space="preserve">Toilet meets needs of people with reduced mobility but is not functional or toilet is functional but only partially meets needs of people with reduced mobility </t>
  </si>
  <si>
    <t xml:space="preserve">No toilets for disabled users or toilets are unimproved </t>
  </si>
  <si>
    <r>
      <t xml:space="preserve">A toilet can be considered to meet the needs of people with reduced mobility if it meets the following conditions: can be accessed without stairs or steps, handrails for support are attached either to the floor or sidewalls, the door is at least 80 cm wide, the toilet has a raised seat (between 40–48 cm from the floor), a backrest and the cubicle has space for circulation/ manoeuvring (150 x 150 cm). The sink, tap and water outside should also be accessible and the top of the sink 75 cm from the floor (with knee clearance). Switches for lights, where relevant, should also be at an accessible height (max 120 cm). All specifications are based on ISO 21542:2011 (Building construction – Accessibility and usability of the built environment) available at: http://www.iso.org/iso/home/store/catalogue_tc/catalogue_detail.htm?csnumber=50498 
</t>
    </r>
    <r>
      <rPr>
        <b/>
        <sz val="11"/>
        <color rgb="FF000000"/>
        <rFont val="Arial"/>
        <family val="2"/>
      </rPr>
      <t>Handwashing stations at this toilet should also be accessible</t>
    </r>
    <r>
      <rPr>
        <sz val="11"/>
        <color rgb="FF000000"/>
        <rFont val="Arial"/>
        <family val="2"/>
      </rPr>
      <t>, according to the following criteria: taps should have lever-type handles, the sink has grab rails on both sides, and soap (or alcohol-based hand rub) and tissues are easy to reach. The height of the sink is 75 cm for knee clearance.</t>
    </r>
  </si>
  <si>
    <t>S_8</t>
  </si>
  <si>
    <t xml:space="preserve">Faecal sludge management </t>
  </si>
  <si>
    <t xml:space="preserve">Sewered systems </t>
  </si>
  <si>
    <r>
      <t xml:space="preserve">N/A - go to </t>
    </r>
    <r>
      <rPr>
        <i/>
        <sz val="11"/>
        <rFont val="Arial"/>
        <family val="2"/>
      </rPr>
      <t>S_10a</t>
    </r>
  </si>
  <si>
    <t>N/A</t>
  </si>
  <si>
    <t xml:space="preserve">The containment step is only relevant to non-sewered sanitation systems. </t>
  </si>
  <si>
    <t xml:space="preserve">Faecal sludge is fully contained for later emptying and treatment off-site or fully contained and treated in situ. 
Liquid effluent is either fully stored or drains to the ground from the bottom of the container, or via a leach field, soak pit or closed drains, or safely stored. </t>
  </si>
  <si>
    <t xml:space="preserve">Visual inspection of container and drainage shows structural integrity, no leaks or damage, no visible ponding or strong odour that indicates leaking into the local area. Operators report no leaks in both wet and dry weather conditions.  </t>
  </si>
  <si>
    <t xml:space="preserve">Unable to determine containment form visual inspection and/or operators report seasonal leakages. </t>
  </si>
  <si>
    <t xml:space="preserve">Inspections and operator responses shows damage to the container,  ponding, liquid effluent discharge to open drains or open ground. </t>
  </si>
  <si>
    <r>
      <t>Wastewater should be safely managed through use of on-site treatment (i.e. septic tank followed by drainage pit) or sent to a functioning sewer system.</t>
    </r>
    <r>
      <rPr>
        <b/>
        <sz val="11"/>
        <rFont val="Arial"/>
        <family val="2"/>
      </rPr>
      <t xml:space="preserve"> Refer WHO Guidelines on Sanitation and Health Chapter 3.3 and WHO Sanitary Inspection forms for on-site sanitation systems.</t>
    </r>
    <r>
      <rPr>
        <sz val="11"/>
        <rFont val="Arial"/>
        <family val="2"/>
      </rPr>
      <t xml:space="preserve"> Safe containment ensures products generated from the toilet are retained within the containment technology and/or discharged to the local environment in a manner that does not expose anyone to the hazard or contaminate water sources. 
 Containment refers to the container, usually located below ground level, to which the toilet(s) is/are connected. These include containers that are designed for either:
  • containment, storage and treatment of faecal sludge and effluent (e.g. septic tanks, dry- and wet-pit latrines, composting toilets, dehydration vaults, urine storage tanks etc.); or 
  • containment and storage (without treatment) of faecal sludge and wastewater (e.g. fully lined tanks, container-based sanitation).
Where leachate from permeable technologies or effluent from impermeable technologies leaches into subsoil structures, there is a risk that groundwater and nearby surface water could be polluted, potentially contaminating local water sources used for drinking and domestic tasks. As a general rule and without more detailed risk assessment for ground water, 
•  the bottom of permeable containers and soak pit or leach fields should be no less than 1.5 m to 2.0 m above the water table at its highest level during the year,
•  permeable containers and leach fields should be located down gradient, and 
•  at least 15 m horizontal distance from any drinking-water source.
</t>
    </r>
  </si>
  <si>
    <t>S_9a</t>
  </si>
  <si>
    <r>
      <t xml:space="preserve">Wastewater management 
</t>
    </r>
    <r>
      <rPr>
        <i/>
        <sz val="11"/>
        <rFont val="Arial"/>
        <family val="2"/>
      </rPr>
      <t>Answer either S_9a or S_9b</t>
    </r>
  </si>
  <si>
    <r>
      <t xml:space="preserve">Toilets are connected without leaks to a public sewer system. The sewer conveys excreta and wastewater with no leaks/overflows to treatment.
</t>
    </r>
    <r>
      <rPr>
        <i/>
        <sz val="11"/>
        <rFont val="Arial"/>
        <family val="2"/>
      </rPr>
      <t>[Sewered systems]</t>
    </r>
  </si>
  <si>
    <t xml:space="preserve">Building plans and operator reports confirm facility toilets connect to sewers. No report of overflows on the facility grounds or in local community </t>
  </si>
  <si>
    <t xml:space="preserve">Unable to determine </t>
  </si>
  <si>
    <t xml:space="preserve">reports of frequent leaks on facility grounds from facility operators or sewer utility operator experiences frequent leaks /overflows in local community </t>
  </si>
  <si>
    <r>
      <t xml:space="preserve">Safe conveyance  limits exposure of the workers carrying out operation and maintenance, the community living and working
in the vicinity of the work, and wider community who could each be exposed to pathogens through ingestion and inhalation of faecal pathogens. Refer to </t>
    </r>
    <r>
      <rPr>
        <b/>
        <sz val="11"/>
        <rFont val="Arial"/>
        <family val="2"/>
      </rPr>
      <t>WHO Guidelines on Sanitation and Health Chapter 3.4</t>
    </r>
    <r>
      <rPr>
        <sz val="11"/>
        <rFont val="Arial"/>
        <family val="2"/>
      </rPr>
      <t xml:space="preserve">
Sewer-based systems comprise networks of underground pipes. Types of sewerage include:
• conventional gravity sewers: convey blackwater from toilets and greywater along with, in many
cases, industrial effluents and storm water through large diameter pipes to a treatment facility, using
gravity (and pumps when necessary)
• simplified sewers: a lower cost design installed using smaller pipes at a lower depth and shallower
gradient than conventional gravity sewers.
• solids-free sewers: similar design to simplified sewers but including pre-treatment of sludge to
remove solids.</t>
    </r>
  </si>
  <si>
    <t>S_9b</t>
  </si>
  <si>
    <t>Faecal sludge from the container is periodically emptied without spills by trained personnel with appropriate protective equipment and either a) removed off-site to treatment or b) safely disposed of by burying onsite
[Not applicable for pits that are covered and closed when full. Go to S_10a]</t>
  </si>
  <si>
    <t>Container has been emptied within the last 5 years (or according to scheduled emptying frequency) by trained personnel with appropriate protective equipment and either a) removed off-site to treatment b) faecal sludge safely disposed by burying onsite</t>
  </si>
  <si>
    <t>Unable to determine emptying frequency or safety of disposal</t>
  </si>
  <si>
    <t>Never emptied or known  unsafe disposal without treatment in local environment (e.g. in rivers or on farms)</t>
  </si>
  <si>
    <r>
      <t xml:space="preserve">Safe conveyance  limits exposure of the workers carrying out operation and maintenance, the community living and working
in the vicinity of the work, and wider community who could each be exposed to pathogens through ingestion and inhalation of faecal pathogens. Refer to WHO Guidelines on Sanitation and Health Chapter 3.4. Refer to </t>
    </r>
    <r>
      <rPr>
        <b/>
        <sz val="11"/>
        <rFont val="Arial"/>
        <family val="2"/>
      </rPr>
      <t xml:space="preserve">WHO Guidelines on Sanitation and Health Chapter 3.4. 
</t>
    </r>
    <r>
      <rPr>
        <sz val="11"/>
        <rFont val="Arial"/>
        <family val="2"/>
      </rPr>
      <t xml:space="preserve">
Manual and motorized emptying and transport refers to the different ways by which faecal sludge can be removed from the facility location.
Manual emptying of vaults and tanks can be done in one of two ways; either using buckets and shovels; or using a portable, manually operated sludge pump (while this may be mechanized, it still requires manual/physical handling).  
Both manual and motorized emptying may carry risk of possible contact with the faecal material and in some cases motorized emptying needs to be combined with manual emptying to remove the densest material. Some containment technologies can only be emptied manually. These technologies are emptied most commonly with a shovel because the material is solid and cannot be removed with a vacuum or a pump. The emptied faecal sludge is collected in barrels or bags or put into a cart and transported away from the site.
Motorized emptying and transport (also known as mechanical emptying and transport) refers to the use of any vehicle or device equipped with a motorized pump and a storage tank for emptying and transporting faecal sludge. People are required to operate the pump and manoeuvre the hose, but the faecal sludge is not manually lifted or transported. Wet systems such as septic tanks and fully lined tanks are commonly emptied using motorized emptying and transport. </t>
    </r>
  </si>
  <si>
    <t>S_10a</t>
  </si>
  <si>
    <r>
      <t xml:space="preserve">Wastewater management  
</t>
    </r>
    <r>
      <rPr>
        <i/>
        <sz val="11"/>
        <rFont val="Arial"/>
        <family val="2"/>
      </rPr>
      <t xml:space="preserve">
Answer either S_10a or S_10b</t>
    </r>
  </si>
  <si>
    <t>Well designed and well managed waste water treatment plant (WWTP), with publicly available operation records, provides at least secondary treatment and meets performance standards</t>
  </si>
  <si>
    <t>Well designed WWTP with publicly available record showing it meets local/national treatment performance standards</t>
  </si>
  <si>
    <t>Functioning WWTP exists. Performance unclear or not to standards</t>
  </si>
  <si>
    <t>WWTP is non-functioning or non-existent</t>
  </si>
  <si>
    <r>
      <t xml:space="preserve">Design and operation of the treatment facility performs according to its design criteria and is suited to the local end use/disposal objective.  </t>
    </r>
    <r>
      <rPr>
        <b/>
        <sz val="11"/>
        <rFont val="Arial"/>
        <family val="2"/>
      </rPr>
      <t xml:space="preserve">Refer to WHO Guidelines on Sanitation and Health Chapter 3.5 </t>
    </r>
  </si>
  <si>
    <t>S_10b</t>
  </si>
  <si>
    <r>
      <t xml:space="preserve">Faecal sludge management  
</t>
    </r>
    <r>
      <rPr>
        <i/>
        <sz val="11"/>
        <rFont val="Arial"/>
        <family val="2"/>
      </rPr>
      <t xml:space="preserve">
Answer either S_10a or S_10b</t>
    </r>
  </si>
  <si>
    <t xml:space="preserve">Well designed and well managed faecal sludge treatment plants (FSTP), with publicly available operation records, are used and meet performance standards </t>
  </si>
  <si>
    <t>Well designed and managed FSTP with publicly available record showing it meets local/national  treatment performance standards</t>
  </si>
  <si>
    <t>Functioning FSTP exists. Performance unclear</t>
  </si>
  <si>
    <t>FSTP is non-functioning or non-existent</t>
  </si>
  <si>
    <t>S_11</t>
  </si>
  <si>
    <t>Stormwater management</t>
  </si>
  <si>
    <r>
      <t xml:space="preserve">A stormwater (i.e. rainwater) and </t>
    </r>
    <r>
      <rPr>
        <sz val="11"/>
        <color theme="1"/>
        <rFont val="Arial"/>
        <family val="2"/>
      </rPr>
      <t>greywater drainage system</t>
    </r>
    <r>
      <rPr>
        <sz val="11"/>
        <color rgb="FF000000"/>
        <rFont val="Arial"/>
        <family val="2"/>
      </rPr>
      <t xml:space="preserve"> is in place that diverts water away from the facility into a safe drainage or leach field area</t>
    </r>
  </si>
  <si>
    <t>Drainage system exists, is functional (not blocked) and successfully diverts water away from facility into safe natural filtration area (e.g. not directly into households or community areas</t>
  </si>
  <si>
    <t xml:space="preserve">Drainage system in place but not sufficient for volume of wastewater or blocked </t>
  </si>
  <si>
    <t>No drainage system in place</t>
  </si>
  <si>
    <r>
      <rPr>
        <sz val="11"/>
        <rFont val="Arial"/>
        <family val="2"/>
      </rPr>
      <t xml:space="preserve">Greywater: The untreated wastewater from baths, showers and hand basins.   </t>
    </r>
    <r>
      <rPr>
        <sz val="11"/>
        <color theme="1"/>
        <rFont val="Arial"/>
        <family val="2"/>
      </rPr>
      <t xml:space="preserve">                                                                                  Reducing standing water is also important for vector control. Water should drain away from public areas.  
No leakage from pipes nor soakaway pit, soakaway more than 30 m from water source, with grease trap and no visible pool of stagnant water.
Utility sinks or drains (i.e. not sinks used for hand hygiene) should be available inside the facility in designated environmental cleaning services areas and sluice areas. 
Drains should lead either to on-site wastewater systems (e.g. soakaway system) or to a functioning sewer system.</t>
    </r>
  </si>
  <si>
    <t>S_12</t>
  </si>
  <si>
    <r>
      <rPr>
        <sz val="11"/>
        <color theme="1"/>
        <rFont val="Arial"/>
        <family val="2"/>
      </rPr>
      <t>Greywater and/or stormwater is captured and reused for washing, cleaning, watering plants and toilet flushing</t>
    </r>
    <r>
      <rPr>
        <sz val="11"/>
        <rFont val="Arial"/>
        <family val="2"/>
      </rPr>
      <t xml:space="preserve"> </t>
    </r>
  </si>
  <si>
    <t xml:space="preserve">System for greywater and storm water capture and reuse is in place and operational </t>
  </si>
  <si>
    <t xml:space="preserve">System for capturing greywater/ storm water is available but not used to its full potential </t>
  </si>
  <si>
    <t xml:space="preserve">No system for capturing greywater or storm water </t>
  </si>
  <si>
    <t xml:space="preserve">Re-use of greywater and/or storm water may be useful as part of water conservation. Such water does not need to be treated to be reused as long as it is not mixed with black/sewage water and there are no other potential infectious or infiltration risks. 
</t>
  </si>
  <si>
    <t>S_13</t>
  </si>
  <si>
    <t>Greywater management</t>
  </si>
  <si>
    <t>[Only if there is a greywater system] 
Greywater from sinks and laundry facilities is safely captured and directed to sewer, leach field, soak pit or closed drains without any cross-connections with drinking water supply.</t>
  </si>
  <si>
    <t>Greywater is safely captured and has separate plumbing</t>
  </si>
  <si>
    <t>Greywater system captures water but some risk of contamination through cross-connections</t>
  </si>
  <si>
    <t>Greywater system not functional</t>
  </si>
  <si>
    <t>Greywater can also be re-used for watering plants and toilet flushing.</t>
  </si>
  <si>
    <t xml:space="preserve">Number sanitation indicators assessed: </t>
  </si>
  <si>
    <t>SANITATION total score (%)</t>
  </si>
  <si>
    <t>HCWM_1</t>
  </si>
  <si>
    <t>Segregation</t>
  </si>
  <si>
    <r>
      <t xml:space="preserve">Functional </t>
    </r>
    <r>
      <rPr>
        <sz val="11"/>
        <rFont val="Arial"/>
        <family val="2"/>
      </rPr>
      <t>bins and</t>
    </r>
    <r>
      <rPr>
        <sz val="11"/>
        <color rgb="FF000000"/>
        <rFont val="Arial"/>
        <family val="2"/>
      </rPr>
      <t xml:space="preserve"> waste collection containers are available in close proximity to all waste generation points for non-infectious (general) waste, infectious waste and sharps waste 
</t>
    </r>
  </si>
  <si>
    <r>
      <t xml:space="preserve">Functional </t>
    </r>
    <r>
      <rPr>
        <sz val="11"/>
        <rFont val="Arial"/>
        <family val="2"/>
      </rPr>
      <t>bins and</t>
    </r>
    <r>
      <rPr>
        <sz val="11"/>
        <color rgb="FF000000"/>
        <rFont val="Arial"/>
        <family val="2"/>
      </rPr>
      <t xml:space="preserve"> waste collection containers for segregating waste exists at all waste generation points</t>
    </r>
  </si>
  <si>
    <r>
      <t xml:space="preserve">Functional bins </t>
    </r>
    <r>
      <rPr>
        <sz val="11"/>
        <rFont val="Arial"/>
        <family val="2"/>
      </rPr>
      <t>and waste collection containers</t>
    </r>
    <r>
      <rPr>
        <sz val="11"/>
        <color theme="1"/>
        <rFont val="Arial"/>
        <family val="2"/>
      </rPr>
      <t xml:space="preserve"> at some but not all waste generation points</t>
    </r>
  </si>
  <si>
    <r>
      <t xml:space="preserve">No bins </t>
    </r>
    <r>
      <rPr>
        <sz val="11"/>
        <rFont val="Arial"/>
        <family val="2"/>
      </rPr>
      <t>and waste collection containers</t>
    </r>
    <r>
      <rPr>
        <sz val="11"/>
        <color rgb="FF000000"/>
        <rFont val="Arial"/>
        <family val="2"/>
      </rPr>
      <t xml:space="preserve"> or separate sharps disposal</t>
    </r>
  </si>
  <si>
    <r>
      <t xml:space="preserve">Functional </t>
    </r>
    <r>
      <rPr>
        <sz val="11"/>
        <rFont val="Arial"/>
        <family val="2"/>
      </rPr>
      <t>waste collection containers</t>
    </r>
    <r>
      <rPr>
        <sz val="11"/>
        <color theme="1"/>
        <rFont val="Arial"/>
        <family val="2"/>
      </rPr>
      <t xml:space="preserve"> means there should be at least three containers that are not more than three-quarters full, that are leak-proof with a lid and are all clearly labelled (i.e. easily distinguishable according to a colour, label or symbol and include date of first use of the container). Bin liners/bags for infectious waste are recommended where resources allow. Additional non-infectious </t>
    </r>
    <r>
      <rPr>
        <sz val="11"/>
        <rFont val="Arial"/>
        <family val="2"/>
      </rPr>
      <t xml:space="preserve">(general) </t>
    </r>
    <r>
      <rPr>
        <sz val="11"/>
        <color theme="1"/>
        <rFont val="Arial"/>
        <family val="2"/>
      </rPr>
      <t xml:space="preserve">waste bins may be needed to easily separate waste for </t>
    </r>
    <r>
      <rPr>
        <sz val="11"/>
        <rFont val="Arial"/>
        <family val="2"/>
      </rPr>
      <t xml:space="preserve">municipal collection and </t>
    </r>
    <r>
      <rPr>
        <sz val="11"/>
        <color theme="1"/>
        <rFont val="Arial"/>
        <family val="2"/>
      </rPr>
      <t xml:space="preserve">recycling. 
Waste generation points are anywhere that care is delivered where waste is produced from providing care or other medical activities. 
</t>
    </r>
  </si>
  <si>
    <t>HCWM_2</t>
  </si>
  <si>
    <t>Waste is correctly segregated at all waste generation points</t>
  </si>
  <si>
    <t xml:space="preserve">Waste is correctly segregated at all waste generation points </t>
  </si>
  <si>
    <t xml:space="preserve">More than 75% of bins have the correct waste </t>
  </si>
  <si>
    <t xml:space="preserve">Less than 75% of bins are used for the correct waste </t>
  </si>
  <si>
    <r>
      <t xml:space="preserve">At least three clearly labelled and colour coded bins should be in place to separate (1) sharps waste, (2) infectious waste, and (3) non-infectious (general) waste. Waste containers should be no more than three quarters (75%) full, and each bin should not contain waste other than that corresponding to its label. Waste containers should be appropriate to the type of waste they are to contain; sharps containers should be puncture-proof and others should be leak-proof. Waste containers for sharps waste and infectious waste must have lids. Consultation areas are rooms or areas within the health care facility where care or treatment is delivered. 
</t>
    </r>
    <r>
      <rPr>
        <sz val="11"/>
        <color theme="1"/>
        <rFont val="Arial"/>
        <family val="2"/>
      </rPr>
      <t>Monitor</t>
    </r>
    <r>
      <rPr>
        <sz val="11"/>
        <rFont val="Arial"/>
        <family val="2"/>
      </rPr>
      <t xml:space="preserve"> that all bins in the facility have the correct waste inside </t>
    </r>
    <r>
      <rPr>
        <sz val="11"/>
        <color theme="1"/>
        <rFont val="Arial"/>
        <family val="2"/>
      </rPr>
      <t>through inspection and that the containers are of good quality</t>
    </r>
    <r>
      <rPr>
        <sz val="11"/>
        <rFont val="Arial"/>
        <family val="2"/>
      </rPr>
      <t xml:space="preserve">. </t>
    </r>
  </si>
  <si>
    <t>HCWM_3</t>
  </si>
  <si>
    <t xml:space="preserve">Reminders for correct waste segregation are clearly visible at all waste generation points </t>
  </si>
  <si>
    <t>Reminders clearly visible at all waste generation points</t>
  </si>
  <si>
    <t xml:space="preserve">Reminders available at some but not all waste generation points </t>
  </si>
  <si>
    <t xml:space="preserve">No reminders available </t>
  </si>
  <si>
    <t>Segregation posters with information on colour coding and container type are strategically placed at the source of segregration or where health care waste is readily available for segregation, to encourage compliance.</t>
  </si>
  <si>
    <t>HCWM_4</t>
  </si>
  <si>
    <t>Personnel</t>
  </si>
  <si>
    <r>
      <t>Appropriate protective</t>
    </r>
    <r>
      <rPr>
        <sz val="11"/>
        <rFont val="Arial"/>
        <family val="2"/>
      </rPr>
      <t xml:space="preserve"> equipment</t>
    </r>
    <r>
      <rPr>
        <sz val="11"/>
        <color rgb="FF000000"/>
        <rFont val="Arial"/>
        <family val="2"/>
      </rPr>
      <t xml:space="preserve"> </t>
    </r>
    <r>
      <rPr>
        <sz val="11"/>
        <rFont val="Arial"/>
        <family val="2"/>
      </rPr>
      <t>is</t>
    </r>
    <r>
      <rPr>
        <sz val="11"/>
        <color rgb="FF000000"/>
        <rFont val="Arial"/>
        <family val="2"/>
      </rPr>
      <t xml:space="preserve"> available for all staff responsible for handling waste, and in charge of waste treatment and disposal </t>
    </r>
  </si>
  <si>
    <r>
      <rPr>
        <sz val="11"/>
        <rFont val="Arial"/>
        <family val="2"/>
      </rPr>
      <t>Personal</t>
    </r>
    <r>
      <rPr>
        <sz val="11"/>
        <color rgb="FFFF0000"/>
        <rFont val="Arial"/>
        <family val="2"/>
      </rPr>
      <t xml:space="preserve"> </t>
    </r>
    <r>
      <rPr>
        <sz val="11"/>
        <color rgb="FF000000"/>
        <rFont val="Arial"/>
        <family val="2"/>
      </rPr>
      <t xml:space="preserve">protective equipment </t>
    </r>
    <r>
      <rPr>
        <sz val="11"/>
        <rFont val="Arial"/>
        <family val="2"/>
      </rPr>
      <t xml:space="preserve">(PPE) </t>
    </r>
    <r>
      <rPr>
        <sz val="11"/>
        <color rgb="FF000000"/>
        <rFont val="Arial"/>
        <family val="2"/>
      </rPr>
      <t xml:space="preserve">available </t>
    </r>
  </si>
  <si>
    <r>
      <t xml:space="preserve">Some </t>
    </r>
    <r>
      <rPr>
        <sz val="11"/>
        <rFont val="Arial"/>
        <family val="2"/>
      </rPr>
      <t>personal protective</t>
    </r>
    <r>
      <rPr>
        <sz val="11"/>
        <color theme="1"/>
        <rFont val="Arial"/>
        <family val="2"/>
      </rPr>
      <t xml:space="preserve"> equipment available, but not for all staff, or available but damaged</t>
    </r>
  </si>
  <si>
    <r>
      <t xml:space="preserve">No </t>
    </r>
    <r>
      <rPr>
        <sz val="11"/>
        <rFont val="Arial"/>
        <family val="2"/>
      </rPr>
      <t xml:space="preserve">personal protective </t>
    </r>
    <r>
      <rPr>
        <sz val="11"/>
        <color rgb="FF000000"/>
        <rFont val="Arial"/>
        <family val="2"/>
      </rPr>
      <t>equipment available for staff</t>
    </r>
  </si>
  <si>
    <r>
      <t xml:space="preserve">Protective equipment for people handling waste management includes: </t>
    </r>
    <r>
      <rPr>
        <sz val="11"/>
        <rFont val="Arial"/>
        <family val="2"/>
      </rPr>
      <t>Heavy duty domestic rubber gloves, overalls or uniform, full-length heavy-duty aprons, respirator or appropriate mask and closed-toe shoes or water-resistant boots.</t>
    </r>
    <r>
      <rPr>
        <sz val="11"/>
        <color theme="1"/>
        <rFont val="Arial"/>
        <family val="2"/>
      </rPr>
      <t xml:space="preserve">
</t>
    </r>
  </si>
  <si>
    <t>HCWM_5</t>
  </si>
  <si>
    <t xml:space="preserve">Waste reduction </t>
  </si>
  <si>
    <t>Reminders and training are in place to promote and monitor rational use of personal protective equipment (PPE) (e.g. gloves only used when indicated)</t>
  </si>
  <si>
    <t>Reminders and training in place and PPE is used rationally</t>
  </si>
  <si>
    <t xml:space="preserve">Some reminders or training in place but more could be done to reduce PPE use </t>
  </si>
  <si>
    <t xml:space="preserve">No reminders or training in place </t>
  </si>
  <si>
    <r>
      <t xml:space="preserve">Overuse and misuse of PPE can contribute to spread of potentially pathogenic organisms, especially in the absence of hand hygiene. Preventing and reducing the amount of waste generated, through safe and rational use of PPE, is one of the most effective ways to manage and reduce human and environmental impacts. </t>
    </r>
    <r>
      <rPr>
        <sz val="11"/>
        <color theme="1"/>
        <rFont val="Arial"/>
        <family val="2"/>
      </rPr>
      <t>Training registers, posters, ppe procedures, etc. can be used as evidence.</t>
    </r>
    <r>
      <rPr>
        <sz val="11"/>
        <rFont val="Arial"/>
        <family val="2"/>
      </rPr>
      <t xml:space="preserve">
Refer to the glove pyramid: https://www.who.int/gpsc/5may/Glove_Use_Information_Leaflet.pdf</t>
    </r>
  </si>
  <si>
    <t>HCWM_6</t>
  </si>
  <si>
    <t xml:space="preserve">Strategies to reduce the quantity of waste generated are employed throughout the facility, including procuring items using less packaging and more sustainable packaging </t>
  </si>
  <si>
    <r>
      <rPr>
        <sz val="11"/>
        <rFont val="Arial"/>
        <family val="2"/>
      </rPr>
      <t>Waste reduction</t>
    </r>
    <r>
      <rPr>
        <sz val="11"/>
        <color rgb="FF000000"/>
        <rFont val="Arial"/>
        <family val="2"/>
      </rPr>
      <t xml:space="preserve"> strategies exist and are implemented consistently throughout the facility </t>
    </r>
  </si>
  <si>
    <r>
      <rPr>
        <sz val="11"/>
        <rFont val="Arial"/>
        <family val="2"/>
      </rPr>
      <t>Waste reduction</t>
    </r>
    <r>
      <rPr>
        <sz val="11"/>
        <color theme="1"/>
        <rFont val="Arial"/>
        <family val="2"/>
      </rPr>
      <t xml:space="preserve"> strategies exist but are not consistently or effectively implemented </t>
    </r>
  </si>
  <si>
    <r>
      <t xml:space="preserve">No </t>
    </r>
    <r>
      <rPr>
        <sz val="11"/>
        <rFont val="Arial"/>
        <family val="2"/>
      </rPr>
      <t>waste reduction</t>
    </r>
    <r>
      <rPr>
        <sz val="11"/>
        <color rgb="FF000000"/>
        <rFont val="Arial"/>
        <family val="2"/>
      </rPr>
      <t xml:space="preserve"> strategies exist</t>
    </r>
  </si>
  <si>
    <r>
      <t xml:space="preserve">Examples of waste reduction (tackling waste “at source”) include storage management (first expired, first out), procuring products with less packaging or recyclable packaging. Another measure is safe and rational use of PPE, including aprons, masks and coveralls. All PPE that is reused should be washed and disinfected correctly according to international standards to prevent infection transmission. </t>
    </r>
    <r>
      <rPr>
        <sz val="11"/>
        <color theme="1"/>
        <rFont val="Arial"/>
        <family val="2"/>
      </rPr>
      <t>General waste recycling initiatives have been implemented? Are daily/monthly health care waste generation rates (in kg) monitored, recorded and filed?</t>
    </r>
  </si>
  <si>
    <t>HCWM_7</t>
  </si>
  <si>
    <r>
      <rPr>
        <i/>
        <sz val="11"/>
        <color rgb="FF000000"/>
        <rFont val="Arial"/>
        <family val="2"/>
      </rPr>
      <t xml:space="preserve">[Not applicable if no local recycling available] 
</t>
    </r>
    <r>
      <rPr>
        <sz val="11"/>
        <color rgb="FF000000"/>
        <rFont val="Arial"/>
        <family val="2"/>
      </rPr>
      <t xml:space="preserve">Recyclable non-hazardous waste </t>
    </r>
    <r>
      <rPr>
        <sz val="11"/>
        <rFont val="Arial"/>
        <family val="2"/>
      </rPr>
      <t>or health care general waste</t>
    </r>
    <r>
      <rPr>
        <sz val="11"/>
        <color rgb="FF000000"/>
        <rFont val="Arial"/>
        <family val="2"/>
      </rPr>
      <t xml:space="preserve"> is segregated and sent to recycling plants
</t>
    </r>
  </si>
  <si>
    <t xml:space="preserve">There is a system in place where recyclables are sorted and sent to recycling plants </t>
  </si>
  <si>
    <t>Some recycling takes place but system could be improved (e.g. better segregation, bigger quantity recycled)</t>
  </si>
  <si>
    <t xml:space="preserve">No recycling takes place </t>
  </si>
  <si>
    <r>
      <t>Common items generated in a health care facility which can be recycled include paper, cardboard and plastics. Non-recyclable materials are discarded</t>
    </r>
    <r>
      <rPr>
        <sz val="11"/>
        <color theme="4"/>
        <rFont val="Arial"/>
        <family val="2"/>
      </rPr>
      <t xml:space="preserve"> </t>
    </r>
    <r>
      <rPr>
        <sz val="11"/>
        <rFont val="Arial"/>
        <family val="2"/>
      </rPr>
      <t xml:space="preserve">e.g. food, metal, glass, textiles and wood. </t>
    </r>
    <r>
      <rPr>
        <sz val="11"/>
        <color theme="1"/>
        <rFont val="Arial"/>
        <family val="2"/>
      </rPr>
      <t>Are there arrangements with recycling or reclam companies to collect the recyclable waste?</t>
    </r>
  </si>
  <si>
    <t>HCWM_8</t>
  </si>
  <si>
    <t xml:space="preserve">Storage </t>
  </si>
  <si>
    <t>Dedicated waste storage area available, of sufficient capacity and waste stored separately</t>
  </si>
  <si>
    <t xml:space="preserve">Dedicated waste storage area available but not secure or not sufficient capacity or all waste grouped together </t>
  </si>
  <si>
    <t>No dedicated waste area available</t>
  </si>
  <si>
    <r>
      <t xml:space="preserve">In cases of flooding, waste should be stored in elevated containers and/or transported off-site.
Additional storage </t>
    </r>
    <r>
      <rPr>
        <sz val="11"/>
        <rFont val="Arial"/>
        <family val="2"/>
      </rPr>
      <t>should</t>
    </r>
    <r>
      <rPr>
        <sz val="11"/>
        <color rgb="FF000000"/>
        <rFont val="Arial"/>
        <family val="2"/>
      </rPr>
      <t xml:space="preserve"> also </t>
    </r>
    <r>
      <rPr>
        <sz val="11"/>
        <rFont val="Arial"/>
        <family val="2"/>
      </rPr>
      <t xml:space="preserve">be </t>
    </r>
    <r>
      <rPr>
        <sz val="11"/>
        <color rgb="FF000000"/>
        <rFont val="Arial"/>
        <family val="2"/>
      </rPr>
      <t xml:space="preserve">available when additional waste generated during climate-events and /or emergencies.  
No unprotected health care waste should be visible. </t>
    </r>
    <r>
      <rPr>
        <sz val="11"/>
        <rFont val="Arial"/>
        <family val="2"/>
      </rPr>
      <t>Central storage areas must be fenced within the parameters of a health care facility; locked at all times; and have access control or regular security guard monitoring to prevent unauthorized entry. The storage area is enclosed and protected from natural elements such as rain, wind and sun and rodent proof.</t>
    </r>
  </si>
  <si>
    <t>HCWM_9</t>
  </si>
  <si>
    <r>
      <t>I</t>
    </r>
    <r>
      <rPr>
        <sz val="11"/>
        <rFont val="Arial"/>
        <family val="2"/>
      </rPr>
      <t xml:space="preserve">nfectious waste is stored in a central storage area for no longer than the safe limit prescribed, </t>
    </r>
    <r>
      <rPr>
        <sz val="11"/>
        <color rgb="FF000000"/>
        <rFont val="Arial"/>
        <family val="2"/>
      </rPr>
      <t xml:space="preserve">before treatment/disposal </t>
    </r>
  </si>
  <si>
    <r>
      <t xml:space="preserve">Infectious waste is stored for no longer than the safe time limit </t>
    </r>
    <r>
      <rPr>
        <sz val="11"/>
        <rFont val="Arial"/>
        <family val="2"/>
      </rPr>
      <t>prescribed</t>
    </r>
  </si>
  <si>
    <r>
      <t xml:space="preserve">Infectious waste is stored  </t>
    </r>
    <r>
      <rPr>
        <sz val="11"/>
        <rFont val="Arial"/>
        <family val="2"/>
      </rPr>
      <t xml:space="preserve">for </t>
    </r>
    <r>
      <rPr>
        <sz val="11"/>
        <color theme="1"/>
        <rFont val="Arial"/>
        <family val="2"/>
      </rPr>
      <t xml:space="preserve">less than a month </t>
    </r>
  </si>
  <si>
    <r>
      <t>Waste is not safely stored or is stored</t>
    </r>
    <r>
      <rPr>
        <sz val="11"/>
        <rFont val="Arial"/>
        <family val="2"/>
      </rPr>
      <t xml:space="preserve"> but</t>
    </r>
    <r>
      <rPr>
        <sz val="11"/>
        <color rgb="FFFF0000"/>
        <rFont val="Arial"/>
        <family val="2"/>
      </rPr>
      <t xml:space="preserve"> </t>
    </r>
    <r>
      <rPr>
        <sz val="11"/>
        <color rgb="FF000000"/>
        <rFont val="Arial"/>
        <family val="2"/>
      </rPr>
      <t xml:space="preserve">for longer than a month </t>
    </r>
  </si>
  <si>
    <r>
      <rPr>
        <i/>
        <sz val="11"/>
        <rFont val="Arial"/>
        <family val="2"/>
      </rPr>
      <t>Safe limit:</t>
    </r>
    <r>
      <rPr>
        <sz val="11"/>
        <rFont val="Arial"/>
        <family val="2"/>
      </rPr>
      <t xml:space="preserve"> may not be stored for more than 90 days at the central storage area                                                                          Isolation waste must be stored inside the isolation ward and must be treated immediately on arrival at the treatment facility; 24 hrs to 72 hours for anatomical or pathological infectious waste (tissues, organs, body parts, bones and or any chip of bone, human foetuses and placentas, blood and body fluids and teeth) that is not refridgerated in which case the waste must be treated within 90 days from the date the container is sealed and up to 90 days for sharps waste and pharmaceutical waste                                                                                           </t>
    </r>
    <r>
      <rPr>
        <sz val="11"/>
        <color rgb="FF000000"/>
        <rFont val="Arial"/>
        <family val="2"/>
      </rPr>
      <t xml:space="preserve">
</t>
    </r>
    <r>
      <rPr>
        <i/>
        <sz val="11"/>
        <color rgb="FF000000"/>
        <rFont val="Arial"/>
        <family val="2"/>
      </rPr>
      <t>Central storage area:</t>
    </r>
    <r>
      <rPr>
        <sz val="11"/>
        <color rgb="FF000000"/>
        <rFont val="Arial"/>
        <family val="2"/>
      </rPr>
      <t xml:space="preserve"> where waste is stored while awaiting collection by the waste removal service provider</t>
    </r>
  </si>
  <si>
    <t xml:space="preserve">Treatment </t>
  </si>
  <si>
    <t>HCWM_12</t>
  </si>
  <si>
    <t xml:space="preserve">• Off-site treatment only 
•  JMP Basic waste management  </t>
  </si>
  <si>
    <t xml:space="preserve">Waste is collected for off-site treatment safely and regularly and sent to an appropriate, licensed waste treatment facility </t>
  </si>
  <si>
    <t xml:space="preserve">Waste collected regularly and safely and sent to appropriate treatment facility </t>
  </si>
  <si>
    <t xml:space="preserve">Waste collected regularly and safely but treatment facility has not been verified </t>
  </si>
  <si>
    <t xml:space="preserve">Waste not collected safely or  regularly nor sent to an approporiate or licensed facility </t>
  </si>
  <si>
    <r>
      <t xml:space="preserve">Waste should be treated and disposed of safely once it leaves the </t>
    </r>
    <r>
      <rPr>
        <sz val="11"/>
        <rFont val="Arial"/>
        <family val="2"/>
      </rPr>
      <t>health</t>
    </r>
    <r>
      <rPr>
        <sz val="11"/>
        <color theme="1"/>
        <rFont val="Arial"/>
        <family val="2"/>
      </rPr>
      <t xml:space="preserve"> facility. This should be done through a licensed or accredited service. </t>
    </r>
  </si>
  <si>
    <t>HCWM_13</t>
  </si>
  <si>
    <t>Disposal</t>
  </si>
  <si>
    <r>
      <t xml:space="preserve">Functional municipal </t>
    </r>
    <r>
      <rPr>
        <sz val="11"/>
        <rFont val="Arial"/>
        <family val="2"/>
      </rPr>
      <t>collection</t>
    </r>
    <r>
      <rPr>
        <sz val="11"/>
        <color rgb="FF000000"/>
        <rFont val="Arial"/>
        <family val="2"/>
      </rPr>
      <t xml:space="preserve"> available for disposal of non-infectious (non-hazardous/general) waste</t>
    </r>
  </si>
  <si>
    <r>
      <t xml:space="preserve">Functional municipal </t>
    </r>
    <r>
      <rPr>
        <sz val="11"/>
        <rFont val="Arial"/>
        <family val="2"/>
      </rPr>
      <t>collection</t>
    </r>
    <r>
      <rPr>
        <sz val="11"/>
        <color rgb="FF000000"/>
        <rFont val="Arial"/>
        <family val="2"/>
      </rPr>
      <t xml:space="preserve"> is available and sufficient to meet demand </t>
    </r>
  </si>
  <si>
    <r>
      <t xml:space="preserve">Irregular municipal waste </t>
    </r>
    <r>
      <rPr>
        <sz val="11"/>
        <rFont val="Arial"/>
        <family val="2"/>
      </rPr>
      <t>collection</t>
    </r>
    <r>
      <rPr>
        <sz val="11"/>
        <color theme="1"/>
        <rFont val="Arial"/>
        <family val="2"/>
      </rPr>
      <t>, etc.</t>
    </r>
  </si>
  <si>
    <t>Other disposal method used</t>
  </si>
  <si>
    <t>Monitor if municipality waste collection adheres to schedule and arrangements can be easily made in case of emergency collection or when waste collection is overdue/delayed.</t>
  </si>
  <si>
    <t>HCWM_17</t>
  </si>
  <si>
    <t xml:space="preserve">Pharmaceutical waste </t>
  </si>
  <si>
    <t>Pharmaceutical waste is treated and disposed of safely, either at a centrally managed safe treatment and disposal facility (i.e. off-site)</t>
  </si>
  <si>
    <t>All pharmaceutical waste is treated and disposed of safely</t>
  </si>
  <si>
    <t xml:space="preserve">Some but not all pharmaceutical waste is disposed of properly </t>
  </si>
  <si>
    <t xml:space="preserve">Pharmaceutical waste is not treated or disposed safely </t>
  </si>
  <si>
    <t xml:space="preserve">A national and/or regional strategy to collect and treat / dispose chemical and pharmaceutical waste from health facilities should also be available and operational. </t>
  </si>
  <si>
    <t>HCWM_18</t>
  </si>
  <si>
    <r>
      <t xml:space="preserve">A member of staff is adequately trained </t>
    </r>
    <r>
      <rPr>
        <sz val="11"/>
        <rFont val="Arial"/>
        <family val="2"/>
      </rPr>
      <t xml:space="preserve">and designated/appointed </t>
    </r>
    <r>
      <rPr>
        <sz val="11"/>
        <color rgb="FF000000"/>
        <rFont val="Arial"/>
        <family val="2"/>
      </rPr>
      <t xml:space="preserve">for management and oversight of health care waste and carries out their duties to the appropriate professional standards </t>
    </r>
  </si>
  <si>
    <t xml:space="preserve">A staff member is adequately trained and carries out duties correctly </t>
  </si>
  <si>
    <t xml:space="preserve">A staff member is trained but does not carry out duties correctly, or appointed but not trained </t>
  </si>
  <si>
    <t xml:space="preserve">No such member of staff is available </t>
  </si>
  <si>
    <r>
      <t xml:space="preserve">This person may be the head nurse or member of the infection prevention control committee </t>
    </r>
    <r>
      <rPr>
        <sz val="11"/>
        <rFont val="Arial"/>
        <family val="2"/>
      </rPr>
      <t>or appointed Environmental Health Practitioner or any designated trained staff (Health Care Waste Officer)</t>
    </r>
    <r>
      <rPr>
        <sz val="11"/>
        <color theme="1"/>
        <rFont val="Arial"/>
        <family val="2"/>
      </rPr>
      <t xml:space="preserve">. They should </t>
    </r>
    <r>
      <rPr>
        <sz val="11"/>
        <rFont val="Arial"/>
        <family val="2"/>
      </rPr>
      <t>monitor and</t>
    </r>
    <r>
      <rPr>
        <sz val="11"/>
        <color theme="1"/>
        <rFont val="Arial"/>
        <family val="2"/>
      </rPr>
      <t xml:space="preserve"> ensure that all staff members are responsible for appropriate segregation and </t>
    </r>
    <r>
      <rPr>
        <sz val="11"/>
        <rFont val="Arial"/>
        <family val="2"/>
      </rPr>
      <t xml:space="preserve">safe </t>
    </r>
    <r>
      <rPr>
        <sz val="11"/>
        <color theme="1"/>
        <rFont val="Arial"/>
        <family val="2"/>
      </rPr>
      <t xml:space="preserve">disposal of waste </t>
    </r>
    <r>
      <rPr>
        <sz val="11"/>
        <rFont val="Arial"/>
        <family val="2"/>
      </rPr>
      <t xml:space="preserve">generated </t>
    </r>
    <r>
      <rPr>
        <sz val="11"/>
        <color theme="1"/>
        <rFont val="Arial"/>
        <family val="2"/>
      </rPr>
      <t xml:space="preserve">during their service. </t>
    </r>
    <r>
      <rPr>
        <sz val="11"/>
        <rFont val="Arial"/>
        <family val="2"/>
      </rPr>
      <t>They should monitor the implementation of Service Level Agreement in place.</t>
    </r>
  </si>
  <si>
    <t>HCWM_19</t>
  </si>
  <si>
    <t xml:space="preserve">Staff who handle or dispose of waste are vaccinated against hepatitis B (and have any other recommended vaccinations, according to national guidelines) </t>
  </si>
  <si>
    <t xml:space="preserve">All staff have received all required vaccinations </t>
  </si>
  <si>
    <t xml:space="preserve">Some but not all staff have been vaccinated </t>
  </si>
  <si>
    <t xml:space="preserve">No staff have been vaccinated </t>
  </si>
  <si>
    <t xml:space="preserve">All workers at risk of blood exposure (including cleaners and waste handlers) should receive pre-service and ongoing immunization against hepatitis B (all three doses) and other vaccine-preventable diseases in the workplace at no cost to the staff member. </t>
  </si>
  <si>
    <t>HCWM_20</t>
  </si>
  <si>
    <t xml:space="preserve">Emergency preparedness </t>
  </si>
  <si>
    <t xml:space="preserve">Strategies to deal with additional waste are employed when demand increases </t>
  </si>
  <si>
    <t xml:space="preserve">Strategies to deal with additional waste are employed </t>
  </si>
  <si>
    <t xml:space="preserve">Strategies exist but are not effectively implemented </t>
  </si>
  <si>
    <t>No strategies exist</t>
  </si>
  <si>
    <r>
      <t xml:space="preserve">Larger quantities of waste may be generated as a result of </t>
    </r>
    <r>
      <rPr>
        <sz val="11"/>
        <rFont val="Arial"/>
        <family val="2"/>
      </rPr>
      <t xml:space="preserve">disasters, health emergencies </t>
    </r>
    <r>
      <rPr>
        <sz val="11"/>
        <color theme="1"/>
        <rFont val="Arial"/>
        <family val="2"/>
      </rPr>
      <t xml:space="preserve">(e.g. additional PPE).
Strategies include:
- Making additional waste </t>
    </r>
    <r>
      <rPr>
        <sz val="11"/>
        <rFont val="Arial"/>
        <family val="2"/>
      </rPr>
      <t xml:space="preserve">containers or </t>
    </r>
    <r>
      <rPr>
        <sz val="11"/>
        <color theme="1"/>
        <rFont val="Arial"/>
        <family val="2"/>
      </rPr>
      <t xml:space="preserve">bins available 
- Higher frequency of emptying containers 
- Dedicated storage areas for storing extra waste generated                                                                                                                             </t>
    </r>
    <r>
      <rPr>
        <sz val="11"/>
        <rFont val="Arial"/>
        <family val="2"/>
      </rPr>
      <t>(Contingency plans are included in the Service Level Agreements and SOPs should be aligned to the contingency plans in place).</t>
    </r>
  </si>
  <si>
    <t xml:space="preserve">Number HCWM indicators assessed: </t>
  </si>
  <si>
    <t>HCWM total score (%)</t>
  </si>
  <si>
    <t xml:space="preserve">gf </t>
  </si>
  <si>
    <t>COMMENTS (RELEVANT/NOT RELEVANT/CHALLENGES)</t>
  </si>
  <si>
    <t>H_1</t>
  </si>
  <si>
    <t xml:space="preserve">Availability </t>
  </si>
  <si>
    <t xml:space="preserve">All points of care have functioning hand hygiene (either water and soap or alcohol handrub solution) </t>
  </si>
  <si>
    <t xml:space="preserve">At least 75% of points of care have functioning hand hygiene stations present </t>
  </si>
  <si>
    <t xml:space="preserve">Fewer than 75% of points of care have functioning hand hygiene stations present </t>
  </si>
  <si>
    <r>
      <t>Hand hygiene is a general term referring to any action of hand cleansing, that is, the action of performing hand hygiene for the purpose of physically or mechanically removing dirt, organic material, and/or microorganisms. Source: WHO guidelines on hand hygiene in health care. 2009 (https://www.who.int/gpsc/5may/tools/9789241597906/en/). 
A functional hand hygiene station may consist of soap and water with a basin for washing hands and disposable</t>
    </r>
    <r>
      <rPr>
        <sz val="11"/>
        <color theme="1"/>
        <rFont val="Arial"/>
        <family val="2"/>
      </rPr>
      <t xml:space="preserve"> paper</t>
    </r>
    <r>
      <rPr>
        <sz val="11"/>
        <color rgb="FFFF0000"/>
        <rFont val="Arial"/>
        <family val="2"/>
      </rPr>
      <t xml:space="preserve"> </t>
    </r>
    <r>
      <rPr>
        <sz val="11"/>
        <rFont val="Arial"/>
        <family val="2"/>
      </rPr>
      <t xml:space="preserve">towels, or alcohol-based handrub (ABHR). 
The point of care is the place where three elements come together: the patient, the health care worker and care or treatment involving contact with the patient or his/her surroundings (within the patient zone). In some facilities, health care workers carry ABHR around on their person as they move between service areas. 
</t>
    </r>
  </si>
  <si>
    <t>H_2</t>
  </si>
  <si>
    <t>Functioning hand hygiene stations are available in all waiting areas and other public areas, and in the waste disposal area</t>
  </si>
  <si>
    <t xml:space="preserve">Functioning hand hygiene stations available in all areas </t>
  </si>
  <si>
    <t>Functioning hand hygiene stations available in some but not all areas.</t>
  </si>
  <si>
    <t>No functioning hand hygiene stations available</t>
  </si>
  <si>
    <r>
      <rPr>
        <b/>
        <sz val="11"/>
        <color theme="1"/>
        <rFont val="Arial"/>
        <family val="2"/>
      </rPr>
      <t xml:space="preserve">Functional hand hygiene station: </t>
    </r>
    <r>
      <rPr>
        <sz val="11"/>
        <color theme="1"/>
        <rFont val="Arial"/>
        <family val="2"/>
      </rPr>
      <t xml:space="preserve">may consist of soap and water with a basin for washing hands and disposable paper towels or alcohol-based handrub.   </t>
    </r>
  </si>
  <si>
    <t>(S_3)</t>
  </si>
  <si>
    <t>(All toilets have a functioning hand washing station within 5 metres)</t>
  </si>
  <si>
    <t xml:space="preserve">Refer to S_3 </t>
  </si>
  <si>
    <t>NA</t>
  </si>
  <si>
    <t xml:space="preserve">This question is included under Sanitation. Please score under S_3. </t>
  </si>
  <si>
    <t>H_3</t>
  </si>
  <si>
    <t xml:space="preserve">Hygiene promotion </t>
  </si>
  <si>
    <t xml:space="preserve">Hand hygiene promotion materials are displayed and clearly visible in all wards/treatment areas </t>
  </si>
  <si>
    <t xml:space="preserve">Materials clearly displayed in all wards/treatment areas </t>
  </si>
  <si>
    <t>Materials displayed in some but not all wards/treatment areas</t>
  </si>
  <si>
    <t>No materials available</t>
  </si>
  <si>
    <t>Hand hygiene promotional materials show instructions for hand hygiene (the WHO 5 Moments for hand hygiene) and the correct technique</t>
  </si>
  <si>
    <t>H_4</t>
  </si>
  <si>
    <t>Hygiene compliance</t>
  </si>
  <si>
    <r>
      <t>Hand hygiene compliance activities are undertaken regularly (</t>
    </r>
    <r>
      <rPr>
        <sz val="11"/>
        <rFont val="Arial"/>
        <family val="2"/>
      </rPr>
      <t>monthly</t>
    </r>
    <r>
      <rPr>
        <sz val="11"/>
        <color theme="1"/>
        <rFont val="Arial"/>
        <family val="2"/>
      </rPr>
      <t xml:space="preserve">)
</t>
    </r>
  </si>
  <si>
    <r>
      <t>Regular (</t>
    </r>
    <r>
      <rPr>
        <sz val="11"/>
        <rFont val="Arial"/>
        <family val="2"/>
      </rPr>
      <t>monthly</t>
    </r>
    <r>
      <rPr>
        <sz val="11"/>
        <color rgb="FF000000"/>
        <rFont val="Arial"/>
        <family val="2"/>
      </rPr>
      <t>) compliance activities take place throughout the facility</t>
    </r>
  </si>
  <si>
    <t>Compliance activities in policy, but not carried out with any regularity</t>
  </si>
  <si>
    <t>No compliance activities</t>
  </si>
  <si>
    <r>
      <t xml:space="preserve">Direct hand hygiene monitoring means direct observation of performance as per the WHO 5 Moments. 
In-direct hand hygiene monitoring means monitoring consumption of soap and alcohol based handrub. 
For more advanced facilities, the WHO hand hygiene self-assessment framework can be completed annually.                                 </t>
    </r>
    <r>
      <rPr>
        <sz val="11"/>
        <rFont val="Arial"/>
        <family val="2"/>
      </rPr>
      <t>Request the hand hygiene audit reports.</t>
    </r>
    <r>
      <rPr>
        <sz val="11"/>
        <color rgb="FF00B0F0"/>
        <rFont val="Arial"/>
        <family val="2"/>
      </rPr>
      <t xml:space="preserve"> </t>
    </r>
    <r>
      <rPr>
        <sz val="11"/>
        <rFont val="Arial"/>
        <family val="2"/>
      </rPr>
      <t>Hand hygiene audits are conducted and managed effectively. Where gaps in performance are identified, action must be taken to improve hand hygiene practices. This may include, but not limited to, quality improvement plans, training or increased audit frequency.</t>
    </r>
  </si>
  <si>
    <t>H_5</t>
  </si>
  <si>
    <t>Supplies (hand hygiene)</t>
  </si>
  <si>
    <r>
      <t>Regular (</t>
    </r>
    <r>
      <rPr>
        <sz val="11"/>
        <rFont val="Arial"/>
        <family val="2"/>
      </rPr>
      <t>monthly</t>
    </r>
    <r>
      <rPr>
        <sz val="11"/>
        <color theme="1"/>
        <rFont val="Arial"/>
        <family val="2"/>
      </rPr>
      <t>) ward-based audits are undertaken to assess the availability of Alcohol-based hand rub, soap, single-use towels.</t>
    </r>
  </si>
  <si>
    <r>
      <t>Regular (</t>
    </r>
    <r>
      <rPr>
        <sz val="11"/>
        <rFont val="Arial"/>
        <family val="2"/>
      </rPr>
      <t>monthly</t>
    </r>
    <r>
      <rPr>
        <sz val="11"/>
        <color rgb="FF000000"/>
        <rFont val="Arial"/>
        <family val="2"/>
      </rPr>
      <t xml:space="preserve">) ward-based audits are undertaken </t>
    </r>
  </si>
  <si>
    <t>Ward-based audits undertaken less than once a week or audit is incomplete</t>
  </si>
  <si>
    <t>Not undertaken</t>
  </si>
  <si>
    <t>Request the hand hygiene audit reports.</t>
  </si>
  <si>
    <t xml:space="preserve">Number hygiene indicators  assessed: </t>
  </si>
  <si>
    <t>HYGIENE total score (%)</t>
  </si>
  <si>
    <t>EC_1</t>
  </si>
  <si>
    <t>Policies</t>
  </si>
  <si>
    <t xml:space="preserve">Cleaning policy or protocol exists, is implemented and monitored </t>
  </si>
  <si>
    <t xml:space="preserve">Cleaning policy or protocol exists but is not implemented or monitored </t>
  </si>
  <si>
    <t>No cleaning policy or protocol exists</t>
  </si>
  <si>
    <t>EC_2</t>
  </si>
  <si>
    <t xml:space="preserve">Monitoring </t>
  </si>
  <si>
    <t>Available in each ward/area or whole facility</t>
  </si>
  <si>
    <t>Records exist, but not for every ward or not for every day or is outdated</t>
  </si>
  <si>
    <t>No record of cleaning available</t>
  </si>
  <si>
    <t>Make records available in central locations or where the cleaning task occurs so that supervisory staff can manage them on a daily basis, along with staff (e.g. IPC focal person) responsible for periodic monitoring activities. For more guidance on cleaning records and other monitoring mechanisms, refer to the CDC Best Practices for Environmental Cleaning, section 2.4.3.</t>
  </si>
  <si>
    <t>EC_3</t>
  </si>
  <si>
    <t xml:space="preserve">Toilets cleaned each day and a signed record is visible </t>
  </si>
  <si>
    <t>Toilets cleaned but less than once a day with or without record</t>
  </si>
  <si>
    <t>No record available and toilets cleaned less than once a day</t>
  </si>
  <si>
    <t>EC_4</t>
  </si>
  <si>
    <t>The required number of cleaning staff or staff with cleaning responsibilities are available in the ward/facility every day or when cleaning is needed and have time dedicated to performing cleaning activities</t>
  </si>
  <si>
    <t>Required number of staff available at all times when needed and have dedicated time for performing cleaning activities</t>
  </si>
  <si>
    <t xml:space="preserve">Some staff available but not not sufficient number, not at all times when needed,  or not in all wards </t>
  </si>
  <si>
    <t xml:space="preserve">No cleaning staff available </t>
  </si>
  <si>
    <t>EC_5</t>
  </si>
  <si>
    <t xml:space="preserve">All staff responsible for cleaning have received training </t>
  </si>
  <si>
    <t xml:space="preserve">Some but not all staff have received training </t>
  </si>
  <si>
    <t xml:space="preserve">No staff have received training </t>
  </si>
  <si>
    <t xml:space="preserve">"Staff responsible for cleaning” refers to non-health care providers such as cleaners, orderlies or auxiliary staff, as well as health care providers who, in addition to their clinical and patient care duties, perform cleaning tasks as part of their role.
Training refers to structured training plans or programs led by a trainer or appropriately qualified supervisor.
Staff should receive pre-service and annual refresher training, or before introduction of new environmental cleaning supplies or equipment. </t>
  </si>
  <si>
    <t>EC_6</t>
  </si>
  <si>
    <t>EC_7</t>
  </si>
  <si>
    <t xml:space="preserve">Supplies </t>
  </si>
  <si>
    <t>All necessary equipment available, in good condition and sufficient</t>
  </si>
  <si>
    <t>Available but not well maintained or in some but not all areas or not sufficient</t>
  </si>
  <si>
    <t>EC_9</t>
  </si>
  <si>
    <t>A dedicated area for storage, preparation and care of cleaning supplies and equipment exists ("environmental cleaning services area"), is kept clean and well maintained, and is used according to its purpose</t>
  </si>
  <si>
    <t>Dedicated area exists, is well-maintained, kept clean and used according to its purpose</t>
  </si>
  <si>
    <t>An area exists but contains other items or is not clean</t>
  </si>
  <si>
    <t xml:space="preserve">No dedicated storage area exists </t>
  </si>
  <si>
    <t>EC_10</t>
  </si>
  <si>
    <t>PPE</t>
  </si>
  <si>
    <t>Adequate PPE is available at all times and in sufficient quantities for all cleaning staff</t>
  </si>
  <si>
    <t>All members of cleaning staff have adequate PPE</t>
  </si>
  <si>
    <t>Some but not all staff have full PPE or PPE available but in poor condition</t>
  </si>
  <si>
    <t>Not available</t>
  </si>
  <si>
    <t>EC_11</t>
  </si>
  <si>
    <t>Emergency preparedness</t>
  </si>
  <si>
    <t xml:space="preserve">Additional staff and supplies both available </t>
  </si>
  <si>
    <t xml:space="preserve">Either staff or supplies not sufficient to meet additional needs </t>
  </si>
  <si>
    <t>No additional staff or supplies available.</t>
  </si>
  <si>
    <t>EC_12</t>
  </si>
  <si>
    <t xml:space="preserve">Laundry </t>
  </si>
  <si>
    <t xml:space="preserve">No waterproof covers </t>
  </si>
  <si>
    <t>EC_14</t>
  </si>
  <si>
    <t xml:space="preserve">Laundry facilities with hot water available and cleaning materials are laundered separately </t>
  </si>
  <si>
    <t xml:space="preserve">Laundry facilities available but water not sufficient temperature or cleaning materials not laundered separately </t>
  </si>
  <si>
    <t xml:space="preserve">No such services available </t>
  </si>
  <si>
    <t>Change cleaning cloths and mop heads daily or per bed space in high-risk areas and situations. Used cloths and mop heads must be washed with warm water and a detergent before reuse. (If washed in a washing machine, the temperature should be at least 60°C.) Refer to the Practical Manual for Implementation of the National Infection Prevention and Control Strategic Framework.</t>
  </si>
  <si>
    <t>EC_15</t>
  </si>
  <si>
    <t>Food hygiene</t>
  </si>
  <si>
    <t xml:space="preserve">Food is safely prepared and handled </t>
  </si>
  <si>
    <t>Some but not all food safety measures are being followed (see notes)</t>
  </si>
  <si>
    <t xml:space="preserve">No food safety measures are followed / food safety is extremely poor </t>
  </si>
  <si>
    <t>EC_16</t>
  </si>
  <si>
    <t xml:space="preserve">No flies, insects or rats able to access food and kitchen stores </t>
  </si>
  <si>
    <t>Food and food stores is partly protected but could be improved</t>
  </si>
  <si>
    <t xml:space="preserve">Food and food stores have no protection from flies, insects or rats </t>
  </si>
  <si>
    <t xml:space="preserve">Number indicators assessed: </t>
  </si>
  <si>
    <t>JMP Level: N/A</t>
  </si>
  <si>
    <r>
      <t>COMMENTS (RELEVANT/NOT RELEVANT</t>
    </r>
    <r>
      <rPr>
        <b/>
        <sz val="11"/>
        <rFont val="Arial"/>
        <family val="2"/>
      </rPr>
      <t>/CHALLENGES</t>
    </r>
    <r>
      <rPr>
        <b/>
        <sz val="11"/>
        <color rgb="FF000000"/>
        <rFont val="Arial"/>
        <family val="2"/>
      </rPr>
      <t>)</t>
    </r>
  </si>
  <si>
    <t>E_1</t>
  </si>
  <si>
    <t>Energy</t>
  </si>
  <si>
    <t>In isolated inpatient settings (such as rural hospitals) and in temporary structures (such as cholera treatment centres), generators or solar panels and batteries are likely to be required and provision for these should be made. As a minimum, a safe type of kerosene or gas lantern and powerful hand torches should be available.</t>
  </si>
  <si>
    <t>E_2</t>
  </si>
  <si>
    <t>All needs cover lighting, communications, medical devices/appliances, and staff housing. Solar power/energy back up or generator back-up is available.</t>
  </si>
  <si>
    <t>E_3</t>
  </si>
  <si>
    <t>Where upgrades to pumping systems are needed, these should consider the use of renewable energy (e.g. solar power/energy).</t>
  </si>
  <si>
    <t>E_4</t>
  </si>
  <si>
    <t>Where upgrades to heating systems are needed, these should consider the use of renewable energy (e.g. solar power/energy).</t>
  </si>
  <si>
    <t>E_5</t>
  </si>
  <si>
    <t>Backup</t>
  </si>
  <si>
    <t xml:space="preserve">A backup source exists, with adequate fuel </t>
  </si>
  <si>
    <t xml:space="preserve">Backup source exists but is not functional or insufficient fuel </t>
  </si>
  <si>
    <t xml:space="preserve">No backup source </t>
  </si>
  <si>
    <t xml:space="preserve">A backup source (e.g. generator) may be needed for medical devices, refrigerators, lighting and pumping water. It should turn on automatically if the routine power source is cut. Sufficient budget must be available for fuel to power backup generators. </t>
  </si>
  <si>
    <t>E_6</t>
  </si>
  <si>
    <t>Efficiency</t>
  </si>
  <si>
    <t>Energy-efficient lighting is used with improved lighting controls and energy-saving bulbs</t>
  </si>
  <si>
    <t xml:space="preserve">All lighting is energy-efficient </t>
  </si>
  <si>
    <t xml:space="preserve">Some but not all lighting is energy efficient </t>
  </si>
  <si>
    <t>No energy-efficient lighting available or status unknown</t>
  </si>
  <si>
    <r>
      <t xml:space="preserve">Natural light may be sufficient during the day and should be used where possible to reduce energy-consumption. </t>
    </r>
    <r>
      <rPr>
        <sz val="11"/>
        <color theme="1"/>
        <rFont val="Arial"/>
        <family val="2"/>
      </rPr>
      <t>Compact fluorescent lamps/tubes (CFLs) and light emitting diodes (LEDs) are available and in use.</t>
    </r>
  </si>
  <si>
    <t>E_7</t>
  </si>
  <si>
    <t>Adequacy</t>
  </si>
  <si>
    <t>Delivery room is adequately lit, including at night</t>
  </si>
  <si>
    <t>Delivery room(s) has functioning lighting</t>
  </si>
  <si>
    <t>Lighting infrastructure exists, but not functioning</t>
  </si>
  <si>
    <t>Not adequately lit or no lighting infrastructure</t>
  </si>
  <si>
    <t>Broken or non-functional lights must be replaced and functional lights to be thoroughly cleaned.</t>
  </si>
  <si>
    <t>E_8</t>
  </si>
  <si>
    <t>Shower(s) are adequately lit, including at night</t>
  </si>
  <si>
    <t xml:space="preserve">All showers have functioning lighting </t>
  </si>
  <si>
    <t>Lighting for shower is necessary in all facilities where night-time services are provided and where there is not sufficient natural light to safely use the shower during the day.</t>
  </si>
  <si>
    <t>E_9</t>
  </si>
  <si>
    <t>Toilets are adequately lit, including at night</t>
  </si>
  <si>
    <r>
      <t xml:space="preserve">All </t>
    </r>
    <r>
      <rPr>
        <sz val="11"/>
        <rFont val="Arial"/>
        <family val="2"/>
      </rPr>
      <t>toilets</t>
    </r>
    <r>
      <rPr>
        <sz val="11"/>
        <color rgb="FF000000"/>
        <rFont val="Arial"/>
        <family val="2"/>
      </rPr>
      <t xml:space="preserve"> have functioning lighting </t>
    </r>
  </si>
  <si>
    <r>
      <t>Lighting for</t>
    </r>
    <r>
      <rPr>
        <sz val="11"/>
        <rFont val="Arial"/>
        <family val="2"/>
      </rPr>
      <t xml:space="preserve"> toilets</t>
    </r>
    <r>
      <rPr>
        <sz val="11"/>
        <color rgb="FF000000"/>
        <rFont val="Arial"/>
        <family val="2"/>
      </rPr>
      <t xml:space="preserve"> is necessary in all facilities where night-time services are provided and where there is not sufficient natural light to safely use the</t>
    </r>
    <r>
      <rPr>
        <sz val="11"/>
        <rFont val="Arial"/>
        <family val="2"/>
      </rPr>
      <t xml:space="preserve"> toilets</t>
    </r>
    <r>
      <rPr>
        <sz val="11"/>
        <color rgb="FF000000"/>
        <rFont val="Arial"/>
        <family val="2"/>
      </rPr>
      <t xml:space="preserve"> during the day.</t>
    </r>
  </si>
  <si>
    <t>E_10</t>
  </si>
  <si>
    <t xml:space="preserve">Ventilation </t>
  </si>
  <si>
    <t>Sufficient functioning environmental ventilation (natural or mechanical) is available in patient care areas</t>
  </si>
  <si>
    <t>Ventilation is sufficient and functional in all patient areas</t>
  </si>
  <si>
    <t xml:space="preserve">Some ventilation but not well maintained or insufficient to produce natural ventilation </t>
  </si>
  <si>
    <t xml:space="preserve">No ventilation </t>
  </si>
  <si>
    <t xml:space="preserve">Buildings should be located and built using designs and materials that produce the best indoor conditions (e.g. bigger windows, large overhangs for shade in hotter climates), taking into account the local climate and prevailing winds. Buildings can be improved with the effective use of blinds, opening and closing of doors and windows, planting of suitable vegetation around the building and other operational measures to help optimize indoor conditions. Where the climate allows, large opening windows, skylights and other vents can be used to optimize natural ventilation. Ceiling fans and small portable ventilators are not recommended as they dispense dust around the room (especially for sterile areas). Increasing ventilation reduces reliance on air-conditioning. 
WHO 2009. Natural ventilation for infection control in health-care settings. https://apps.who.int/iris/bitstream/handle/10665/44167/9789241547857_eng.pdf?sequence=1 </t>
  </si>
  <si>
    <t>E_11</t>
  </si>
  <si>
    <t xml:space="preserve">Vector control </t>
  </si>
  <si>
    <r>
      <t xml:space="preserve">Patients to be protected from mosquito bites </t>
    </r>
    <r>
      <rPr>
        <sz val="11"/>
        <rFont val="Arial"/>
        <family val="2"/>
      </rPr>
      <t>and other insect bites through vector control strategies</t>
    </r>
  </si>
  <si>
    <t>Fully effective vector control strategies are applied to protect patients from mosquito bites and insect bites</t>
  </si>
  <si>
    <t>Vector control strategies are applied to protect patients from mosquito bites and insect bites with the need for improvement</t>
  </si>
  <si>
    <t>No vector control strategies are applied to protect patients from mosquito bites and insect bites</t>
  </si>
  <si>
    <t>E_12</t>
  </si>
  <si>
    <t>Procurement</t>
  </si>
  <si>
    <r>
      <t>Sustainable procurement</t>
    </r>
    <r>
      <rPr>
        <sz val="11"/>
        <color rgb="FFFF0000"/>
        <rFont val="Arial"/>
        <family val="2"/>
      </rPr>
      <t xml:space="preserve"> </t>
    </r>
    <r>
      <rPr>
        <sz val="11"/>
        <color theme="1"/>
        <rFont val="Arial"/>
        <family val="2"/>
      </rPr>
      <t>(using a life cycle approach) is applied throughout the facility</t>
    </r>
  </si>
  <si>
    <t>Sustainable procurement consistently applied throughout facility</t>
  </si>
  <si>
    <t xml:space="preserve">Sustainable procurement approach exists but not well implemented </t>
  </si>
  <si>
    <t xml:space="preserve">No approach exists </t>
  </si>
  <si>
    <t>Procurement of environmentally “friendly” products which contribute to environmental protection by managing impacts, in alignment to supply chain and finance guidelines.</t>
  </si>
  <si>
    <t>E_13</t>
  </si>
  <si>
    <t xml:space="preserve">Environment </t>
  </si>
  <si>
    <t>General waste bins are available in all public areas, litter is regularly removed from the interior and exterior of the facility, and efforts are made to improve and maintain the aesthetic appearance of the facility through painting, landscaping (plants) and ensuring that all equipment and other items are safely stored</t>
  </si>
  <si>
    <t>Efforts are made to maintain overall appearance of facility which is tidy, free from litter and well kept</t>
  </si>
  <si>
    <t xml:space="preserve">Some efforts made to matain appearance of facility but more could be done. </t>
  </si>
  <si>
    <t xml:space="preserve">No effort made to maintain apperance of facility </t>
  </si>
  <si>
    <t>Good house keeping is promoted.</t>
  </si>
  <si>
    <t>ENERGY total score (%)</t>
  </si>
  <si>
    <t>M_1</t>
  </si>
  <si>
    <t xml:space="preserve">Management </t>
  </si>
  <si>
    <r>
      <t xml:space="preserve">Facility has a functional quality improvement </t>
    </r>
    <r>
      <rPr>
        <sz val="11"/>
        <rFont val="Arial"/>
        <family val="2"/>
      </rPr>
      <t xml:space="preserve">(QI) </t>
    </r>
    <r>
      <rPr>
        <sz val="11"/>
        <color rgb="FF000000"/>
        <rFont val="Arial"/>
        <family val="2"/>
      </rPr>
      <t>/ IPC or WASH FIT team</t>
    </r>
  </si>
  <si>
    <t xml:space="preserve">Team(s) exists, has clear TORs, meets regularly with good leadership and decisions are noted and followed up on </t>
  </si>
  <si>
    <t xml:space="preserve">Team(s) meets but irregularly, informally, does not have clear TORs etc. </t>
  </si>
  <si>
    <t xml:space="preserve">No such team(s) and/or no focal point exist </t>
  </si>
  <si>
    <t>M_2</t>
  </si>
  <si>
    <t xml:space="preserve">Personnel </t>
  </si>
  <si>
    <r>
      <t>Facility has a dedicated WASH fo</t>
    </r>
    <r>
      <rPr>
        <sz val="11"/>
        <rFont val="Arial"/>
        <family val="2"/>
      </rPr>
      <t>cal person or engineer working</t>
    </r>
    <r>
      <rPr>
        <sz val="11"/>
        <color rgb="FFFF0000"/>
        <rFont val="Arial"/>
        <family val="2"/>
      </rPr>
      <t xml:space="preserve"> </t>
    </r>
    <r>
      <rPr>
        <sz val="11"/>
        <rFont val="Arial"/>
        <family val="2"/>
      </rPr>
      <t>on an approved programme of work, with senior leadership support</t>
    </r>
  </si>
  <si>
    <t xml:space="preserve">A dedicated focal person exists </t>
  </si>
  <si>
    <t>Focal point exists but does not have sufficient time, resources or motivation to carry out duties</t>
  </si>
  <si>
    <r>
      <t xml:space="preserve">No </t>
    </r>
    <r>
      <rPr>
        <sz val="11"/>
        <rFont val="Arial"/>
        <family val="2"/>
      </rPr>
      <t>dedicated focal person or focal point</t>
    </r>
  </si>
  <si>
    <t>M_3</t>
  </si>
  <si>
    <r>
      <t>All relevant stakeholders, users and staff</t>
    </r>
    <r>
      <rPr>
        <sz val="11"/>
        <color rgb="FFFF0000"/>
        <rFont val="Arial"/>
        <family val="2"/>
      </rPr>
      <t xml:space="preserve"> </t>
    </r>
    <r>
      <rPr>
        <sz val="11"/>
        <rFont val="Arial"/>
        <family val="2"/>
      </rPr>
      <t>are consulted about WASH needs and technology designs, and these voices influence technology choice, placement and upkeep</t>
    </r>
  </si>
  <si>
    <t xml:space="preserve">Groups are adequately consulted and voices influence improvements </t>
  </si>
  <si>
    <t xml:space="preserve">Only some groups are consulted and/or voices do not influence improvements </t>
  </si>
  <si>
    <t xml:space="preserve">None of the above are consulted </t>
  </si>
  <si>
    <t>Diverse groups inclusive of professional background, race, ethnicity, gender, disability, etc. influence the process of WASH needs identification and management of developed or existing WASH infrastructure.</t>
  </si>
  <si>
    <t>M_4</t>
  </si>
  <si>
    <r>
      <t xml:space="preserve">An up-to-date diagram of the facility management structure </t>
    </r>
    <r>
      <rPr>
        <sz val="11"/>
        <color theme="1"/>
        <rFont val="Arial"/>
        <family val="2"/>
      </rPr>
      <t>(organogram)</t>
    </r>
    <r>
      <rPr>
        <sz val="11"/>
        <color rgb="FF000000"/>
        <rFont val="Arial"/>
        <family val="2"/>
      </rPr>
      <t xml:space="preserve">, including cleaning staff, is clearly visible and legible </t>
    </r>
  </si>
  <si>
    <t>Up-to-date facility management structure exists (and is legible)</t>
  </si>
  <si>
    <t>Management structure exists but is not up to date or not visible</t>
  </si>
  <si>
    <t>M_5</t>
  </si>
  <si>
    <t xml:space="preserve">All auxiliary staff, including waste handlers and those who clean, have a clear, written job description, which outlines WASH and IPC responsibilities </t>
  </si>
  <si>
    <t>All staff have a written job description including WASH and IPC responsibilities</t>
  </si>
  <si>
    <t>Some, but not all, staff have a job description</t>
  </si>
  <si>
    <t>No job description</t>
  </si>
  <si>
    <t>Outline, assign or attach WASH or IPC related minimum practices as responsibilities of staff in their field of work through job descriptions or designation letters.</t>
  </si>
  <si>
    <t>M_6</t>
  </si>
  <si>
    <t xml:space="preserve">All new auxiliary staff, including waste handlers and those who clean, receive appropriate WASH and IPC training, tailored and appropriate to their job function </t>
  </si>
  <si>
    <t xml:space="preserve">All new staff are trained adequately, according to their function </t>
  </si>
  <si>
    <t xml:space="preserve">Some but not all staff are trained or training not appropriate to their function </t>
  </si>
  <si>
    <t xml:space="preserve">No training takes place </t>
  </si>
  <si>
    <t>Budget to be allocated for new staff training adjusted to responsibilities of staff in their field of work, using tested and validated training modalities (Included in QIP).</t>
  </si>
  <si>
    <t>M_7</t>
  </si>
  <si>
    <t>Staff are regularly (at least annually) appraised on their performance (e.g. on hand hygiene); high-performing staff are recognized and/or rewarded, and those who do not perform well are supported to improve</t>
  </si>
  <si>
    <t>Staff are regularly appraised (at least annually)</t>
  </si>
  <si>
    <t xml:space="preserve">Some but not all staff appraised or staff not sufficiently supported to improve </t>
  </si>
  <si>
    <t>No appraisal of staff conducted, i.e. no action or recognition of staff based on performance</t>
  </si>
  <si>
    <t>M_8</t>
  </si>
  <si>
    <t>SOPs</t>
  </si>
  <si>
    <r>
      <t xml:space="preserve">An effective system </t>
    </r>
    <r>
      <rPr>
        <sz val="11"/>
        <color theme="1"/>
        <rFont val="Arial"/>
        <family val="2"/>
      </rPr>
      <t>or plan</t>
    </r>
    <r>
      <rPr>
        <sz val="11"/>
        <color rgb="FF000000"/>
        <rFont val="Arial"/>
        <family val="2"/>
      </rPr>
      <t xml:space="preserve"> are in place for ongoing operation and maintenance of infrastructure and procurement of necessary supplies for operation and maintenance </t>
    </r>
  </si>
  <si>
    <t>System exists and is functional (items are procured and infrastructure repaired as and when needed)</t>
  </si>
  <si>
    <t>System exists but is not functional (i.e. facility is not able to procure supplies or infrastructure is not adequately repaired)</t>
  </si>
  <si>
    <t>No system exists</t>
  </si>
  <si>
    <t xml:space="preserve">The cleaning program manager, facility procurement team and/or facility IPC or WASH committee should develop a master list of the supplies and equipment (i.e. detailed specifications and supplier information) and required quantities (e.g. annual basis) needed. The results of routine inspections and maintenance activities should determine the required quantities of supplies and equipment. Large facilities might have a central store that receives supplies and equipment and distributes them to designated environmental cleaning services areas throughout the facility on a regular basis after inventory reports. Having such a system in place will also prevent stock-outs and help to acquire additional supplies as needed during emergencies/contingencies. </t>
  </si>
  <si>
    <t>M_9</t>
  </si>
  <si>
    <t xml:space="preserve">Budget </t>
  </si>
  <si>
    <r>
      <rPr>
        <sz val="11"/>
        <color theme="1"/>
        <rFont val="Arial"/>
        <family val="2"/>
      </rPr>
      <t>Budget is available</t>
    </r>
    <r>
      <rPr>
        <sz val="11"/>
        <color rgb="FFFF0000"/>
        <rFont val="Arial"/>
        <family val="2"/>
      </rPr>
      <t xml:space="preserve"> </t>
    </r>
    <r>
      <rPr>
        <sz val="11"/>
        <color rgb="FF000000"/>
        <rFont val="Arial"/>
        <family val="2"/>
      </rPr>
      <t>to cover costs of cleaners and maintenance staff, IPC/WASH training, IPC/WASH consumables (e.g. soap, chlorine) and all activities listed in the procurement protocol.</t>
    </r>
  </si>
  <si>
    <r>
      <t xml:space="preserve">Budget exists and addresses staff/training </t>
    </r>
    <r>
      <rPr>
        <u/>
        <sz val="11"/>
        <color rgb="FF000000"/>
        <rFont val="Arial"/>
        <family val="2"/>
      </rPr>
      <t>and</t>
    </r>
    <r>
      <rPr>
        <sz val="11"/>
        <color rgb="FF000000"/>
        <rFont val="Arial"/>
        <family val="2"/>
      </rPr>
      <t xml:space="preserve"> consumables</t>
    </r>
    <r>
      <rPr>
        <sz val="11"/>
        <rFont val="Arial"/>
        <family val="2"/>
      </rPr>
      <t>/Operations</t>
    </r>
    <r>
      <rPr>
        <sz val="11"/>
        <color rgb="FF000000"/>
        <rFont val="Arial"/>
        <family val="2"/>
      </rPr>
      <t xml:space="preserve"> </t>
    </r>
    <r>
      <rPr>
        <sz val="11"/>
        <rFont val="Arial"/>
        <family val="2"/>
      </rPr>
      <t>&amp; Maintenance (O&amp;M)</t>
    </r>
  </si>
  <si>
    <t>Budget exists for staff but not training / or for consumables but not O&amp;M 
/ or budget not sufficient to cover all costs.</t>
  </si>
  <si>
    <t>No budget exists</t>
  </si>
  <si>
    <t>M_10</t>
  </si>
  <si>
    <t xml:space="preserve">Policies </t>
  </si>
  <si>
    <r>
      <t xml:space="preserve">A </t>
    </r>
    <r>
      <rPr>
        <sz val="11"/>
        <rFont val="Arial"/>
        <family val="2"/>
      </rPr>
      <t>facility-wide patient safety policy/charter</t>
    </r>
    <r>
      <rPr>
        <sz val="11"/>
        <color rgb="FF000000"/>
        <rFont val="Arial"/>
        <family val="2"/>
      </rPr>
      <t xml:space="preserve"> for improving quality of care is written, up to date and operational</t>
    </r>
  </si>
  <si>
    <t xml:space="preserve">Policy is available, up-to-date and operational </t>
  </si>
  <si>
    <t xml:space="preserve">Policy is not operational, or needs updating/ is not realistic </t>
  </si>
  <si>
    <t xml:space="preserve">No policy exists </t>
  </si>
  <si>
    <t>M_11</t>
  </si>
  <si>
    <r>
      <t xml:space="preserve">A </t>
    </r>
    <r>
      <rPr>
        <sz val="11"/>
        <rFont val="Arial"/>
        <family val="2"/>
      </rPr>
      <t xml:space="preserve">facility-wide environmentally sustainable </t>
    </r>
    <r>
      <rPr>
        <sz val="11"/>
        <color rgb="FF000000"/>
        <rFont val="Arial"/>
        <family val="2"/>
      </rPr>
      <t xml:space="preserve">policy/charter is written and operational </t>
    </r>
  </si>
  <si>
    <t xml:space="preserve">Policy is written and operational </t>
  </si>
  <si>
    <t xml:space="preserve">Policy is written but not operational </t>
  </si>
  <si>
    <t>M_12</t>
  </si>
  <si>
    <t>An emergency preparedness and response plan is in place, budgeted for and updated regularly; staff undergo training and exercises to prepare for, respond to and recover from extreme weather-related events, especially those where climate change is a contributing factor</t>
  </si>
  <si>
    <t xml:space="preserve">Plan is in place and staff sufficiently trained </t>
  </si>
  <si>
    <t xml:space="preserve">Plan is in place but no training undertaken, or plan is unrealistic, or not implemented </t>
  </si>
  <si>
    <t xml:space="preserve">No plan exists </t>
  </si>
  <si>
    <t>Number management indicators assessed:</t>
  </si>
  <si>
    <t>MANAGEMENT total score (%)</t>
  </si>
  <si>
    <t xml:space="preserve">Record of changes made from previous version </t>
  </si>
  <si>
    <t xml:space="preserve">Last version </t>
  </si>
  <si>
    <t xml:space="preserve">Steps 3-5 added with calculations </t>
  </si>
  <si>
    <t xml:space="preserve">Instructions on how to complete assessment form added to sheet 1. </t>
  </si>
  <si>
    <t xml:space="preserve">Minor typos fixed </t>
  </si>
  <si>
    <t xml:space="preserve">H_5: Frequency of audit changed from annual to every 3 months. </t>
  </si>
  <si>
    <t>Functioning hand hygiene stations are available at all points of care</t>
  </si>
  <si>
    <t xml:space="preserve">A record of cleaning is available for patient care areas, general wards or the whole facility and is signed by the responsible cleaner each day
</t>
  </si>
  <si>
    <t xml:space="preserve">Cleaners (also known as environmental cleaning staff or general assistants) are individuals responsible
for performing environmental cleaning in health care facilities who play a key role in maintaining a clean and/or hygienic
environment that facilitates practices related to the prevention and control of health care associated infections.
Staff should be available on a regular basis (e.g. daily), sufficient for all wards and with dedicated time for performing cleaning activities. The required number of cleaning staff will vary based on several of factors, including: number of patient beds, occupancy level, type of cleaning (e.g., routine or terminal), types of patient care areas (e.g., specialized care areas such as ICUs and ORs). Staff can be part- or full-time. </t>
  </si>
  <si>
    <t xml:space="preserve">Policy refers to all the guiding documents developed and adapted in the facilities such as SOPs, Guidelines, etc.
</t>
  </si>
  <si>
    <t xml:space="preserve">The minimum PPE to be available for cleaning staff at all facilities is: 1. Gown and/or plastic apron, 2. Reusable and durable rubber gloves, 3. Face mask, 4. goggles or face shield 5. Safety Shoes. All PPE (reusable and disposable) should be in good supply, well maintained (good quality, appropriately stored stocks), cleaned before use, and in good repair. All reusable PPE should be reprocessed (i.e., cleaned and disinfected) at least once a day. 
Hand hygiene resources must also be available for staff using PPE. </t>
  </si>
  <si>
    <t xml:space="preserve">Electricity of sufficient quantity at all times </t>
  </si>
  <si>
    <t xml:space="preserve">Electricity is sufficient to meet some but not all demand </t>
  </si>
  <si>
    <t xml:space="preserve">No Electricity available </t>
  </si>
  <si>
    <t xml:space="preserve">No electricity source available </t>
  </si>
  <si>
    <t xml:space="preserve">Facility has a functional and well-maintained main electricity source (e.g. electricity grid) </t>
  </si>
  <si>
    <t xml:space="preserve">Main electricity source exists, is functional and well-maintained </t>
  </si>
  <si>
    <t>Main electricity source exists but not well-maintained</t>
  </si>
  <si>
    <r>
      <rPr>
        <i/>
        <sz val="11"/>
        <color theme="1"/>
        <rFont val="Arial"/>
        <family val="2"/>
      </rPr>
      <t xml:space="preserve">[Where water is pumped]
</t>
    </r>
    <r>
      <rPr>
        <sz val="11"/>
        <color theme="1"/>
        <rFont val="Arial"/>
        <family val="2"/>
      </rPr>
      <t xml:space="preserve">Sufficient electrity is </t>
    </r>
    <r>
      <rPr>
        <sz val="11"/>
        <rFont val="Arial"/>
        <family val="2"/>
      </rPr>
      <t xml:space="preserve">available </t>
    </r>
    <r>
      <rPr>
        <sz val="11"/>
        <color indexed="8"/>
        <rFont val="Arial"/>
        <family val="2"/>
      </rPr>
      <t xml:space="preserve">for pumping water </t>
    </r>
  </si>
  <si>
    <t>Electricity is sufficient for all electrical needs of the facility, including for lighting and stand-alone devices (e.g. Expanded Programme on Immunization cold chain)</t>
  </si>
  <si>
    <r>
      <rPr>
        <i/>
        <sz val="11"/>
        <color theme="1"/>
        <rFont val="Arial"/>
        <family val="2"/>
      </rPr>
      <t xml:space="preserve">[Where water is heated]
</t>
    </r>
    <r>
      <rPr>
        <sz val="11"/>
        <color theme="1"/>
        <rFont val="Arial"/>
        <family val="2"/>
      </rPr>
      <t xml:space="preserve">Sufficient electricity is </t>
    </r>
    <r>
      <rPr>
        <sz val="11"/>
        <rFont val="Arial"/>
        <family val="2"/>
      </rPr>
      <t xml:space="preserve">available </t>
    </r>
    <r>
      <rPr>
        <sz val="11"/>
        <color indexed="8"/>
        <rFont val="Arial"/>
        <family val="2"/>
      </rPr>
      <t>for he</t>
    </r>
    <r>
      <rPr>
        <sz val="11"/>
        <rFont val="Arial"/>
        <family val="2"/>
      </rPr>
      <t>ating water</t>
    </r>
  </si>
  <si>
    <r>
      <t xml:space="preserve">A functional backup source of electrity (e.g. generator with adequate fuel, </t>
    </r>
    <r>
      <rPr>
        <sz val="11"/>
        <rFont val="Arial"/>
        <family val="2"/>
      </rPr>
      <t>solar power/energy</t>
    </r>
    <r>
      <rPr>
        <sz val="11"/>
        <color theme="1"/>
        <rFont val="Arial"/>
        <family val="2"/>
      </rPr>
      <t>), exists if the main source fails</t>
    </r>
  </si>
  <si>
    <r>
      <rPr>
        <sz val="11"/>
        <rFont val="Arial"/>
        <family val="2"/>
      </rPr>
      <t>The premises must be kept free from any other condition that may result in the breeding of mosquitoes, and other vermin. Mosquitoes and flies should effectively be excluded from buildings by covering opening windows with fly-screen and fitting self-closing doors to the outside. The use of chemical controls, such as residual insecticide spraying, in and around the health facility must be conducted in the absence of patience. Safety Data Sheets to be available and checked for insecticide toxicity requirements.</t>
    </r>
    <r>
      <rPr>
        <sz val="11"/>
        <color rgb="FF000000"/>
        <rFont val="Arial"/>
        <family val="2"/>
      </rPr>
      <t xml:space="preserve">
</t>
    </r>
  </si>
  <si>
    <t>JMP Indicator</t>
  </si>
  <si>
    <t xml:space="preserve">•  JMP Basic Water </t>
  </si>
  <si>
    <t xml:space="preserve">•  JMP Basic Water 
</t>
  </si>
  <si>
    <t xml:space="preserve">•  JMP Basic Sanitation  </t>
  </si>
  <si>
    <t xml:space="preserve">•  JMP Basic Sanitation </t>
  </si>
  <si>
    <t xml:space="preserve">•  Non-sewered systems - storage/ treatment on-site
</t>
  </si>
  <si>
    <t xml:space="preserve">•  Sewered systems 
</t>
  </si>
  <si>
    <t xml:space="preserve">•  Non-sewered systems 
</t>
  </si>
  <si>
    <t xml:space="preserve">•  JMP Basic waste management  </t>
  </si>
  <si>
    <t>•  JMP Basic Hand hygiene</t>
  </si>
  <si>
    <t xml:space="preserve">A clear and detailed facility (or ward) cleaning SOP is clearly available which is implemented and monitored  </t>
  </si>
  <si>
    <t xml:space="preserve">Toilets are cleaned as per the cleaning schedule, and a record of cleaning is signed by the cleaners and displayed visibly </t>
  </si>
  <si>
    <t xml:space="preserve">Appropriate and well-maintained materials and equipment for cleaning for a range of different areas and surfaces are available and sufficient </t>
  </si>
  <si>
    <t>At a minimum, disposable or reusable cleaning cloths, buckets, mops, detergents and a low-level disinfectant. Products should be in with any existing national level guidance/regulations on appropriate, locally-available products for healthcare cleaning. 
Regular (e.g. monthly) inventories and inspections of supplies and equipment should be performed to prevent stock-outs, anticipate supply needs and ensure availability of additional materials for contingencies such as outbreaks. 
Colour coding to align with Template to guide in the Practical Manual for Implementation of the National Infection Prevention and Control Strategic Framework.</t>
  </si>
  <si>
    <t>The environmental cleaning services area is dedicated space for preparing, reprocessing, and storing clean or new environmental cleaning supplies and equipment, including cleaning products and PPE. These rooms have restricted access for cleaning staff and other authorized personnel only. It must be available within the facility, regardless of whether the cleaning programme is managed in-house or by an external company. 
The area should be well-ventilated, illuminated, have an appropriate water supply (hot and cold water access, if feasible), have a dedicated handwashing sink, PPE available, be free from clutter, and be appropriately sized. For further guidance, refer to CDC Environmental Cleaning guidelines.                                                                                                                                                 Cleaning materials are to be stored in a lockable cupboard or area.</t>
  </si>
  <si>
    <r>
      <rPr>
        <i/>
        <sz val="11"/>
        <rFont val="Arial"/>
        <family val="2"/>
      </rPr>
      <t xml:space="preserve">[If patient load increases]
</t>
    </r>
    <r>
      <rPr>
        <sz val="11"/>
        <rFont val="Arial"/>
        <family val="2"/>
      </rPr>
      <t xml:space="preserve">Extra staff (e.g. a roster) and additional cleaning supplies are available to be deployed in the facility if patient load increases </t>
    </r>
  </si>
  <si>
    <t xml:space="preserve">Refer to the CDC Best practices for environmental cleaning in resource-limited settings for further guidance: https://www.cdc.gov/hai/pdfs/resource-limited/environmental-cleaning-RLS-H.pdf                                                                              Based on the occupancy of the area, was there any adjustments made to increase cleaners? </t>
  </si>
  <si>
    <t xml:space="preserve">Laundry services with hot water to reprocess cloths and mop heads are available, and mop heads and cleaning cloths are always laundered separately from other soiled hospital textiles. </t>
  </si>
  <si>
    <t>Food preparation areas should be kept clean and protected from rodents and insects. 
Food storage should be covered to prevent contamination flies, rodents, vermin, and dust from other contaminants.</t>
  </si>
  <si>
    <t xml:space="preserve">• JMP Basic environmental cleaning </t>
  </si>
  <si>
    <t xml:space="preserve">•  JMP Basic environmental cleaning </t>
  </si>
  <si>
    <t>South Africa draft version finalised</t>
  </si>
  <si>
    <t>Indicator not applicable to SA context</t>
  </si>
  <si>
    <t>A dedicated waste storage area is available, which is secure and of sufficient capacity, where healthcare risk waste (HCRW) and non-infectious (general) waste are stored separately.</t>
  </si>
  <si>
    <t xml:space="preserve">No policy is available </t>
  </si>
  <si>
    <t xml:space="preserve">A policy is available but not sufficient implemented </t>
  </si>
  <si>
    <t xml:space="preserve">A Policy is available and implemented </t>
  </si>
  <si>
    <t>An SOP should include the following: 
• defined functional reporting lines and responsibilities for all implicated staff, including auxiliary staff (e.g. waste handlers and cleaners);
• cleaning schedules for every patient care area and noncritical patient care equipment, specifying the frequency, method, and staff responsible;
• cleaning procedures for outbreak management;
• training requirements and performance standards for cleaning staff
• monitoring methods, frequency, and staff responsible;
• list of approved cleaning products, supplies, and equipment and any required specifications on their use; and
• list of necessary PPE and when hand hygiene action is recommended for cleaning staff.
Specific wards (e.g. ICU, high dependency unit, operating rooms) may require specific protocols.  
EC_1 aligns with JMP question G-C1. Trying to assess whether a service area is considered “clean” is very subjective, and visibly clean may be very different from microbiologically clean. Similarly, frequency of cleaning is difficult to measure because it cannot be observed by enumerators in one day and responses are likely to be subject to respondent bias. How frequently a facility needs to be cleaned is linked to patient load, therefore cleaning schedules varies greatly from facility to facility.
Asking about the existence of protocols for cleaning  serves as an indication of the importance a facility places on environmental hygiene. For low literacy or illiterate cleaners, the protocol should be adapted and simplified accordingly with recognizable pictures and illustrations.</t>
  </si>
  <si>
    <t xml:space="preserve">Surfaces should be cleaned as per guidelines. Scraps of food should be disposed of rapidly, as they are potential reservoirs for bacteria and can attract insects and rodents. Refuse should be kept in covered bins and disposed of quickly and safely. 
Eating utensils should be washed immediately after each use with hot water and detergent, and dried.
</t>
  </si>
  <si>
    <r>
      <rPr>
        <i/>
        <sz val="11"/>
        <rFont val="Arial"/>
        <family val="2"/>
      </rPr>
      <t>[Hospital &amp; CHC]</t>
    </r>
    <r>
      <rPr>
        <sz val="11"/>
        <rFont val="Arial"/>
        <family val="2"/>
      </rPr>
      <t xml:space="preserve">
Food is safely prepared and handled (with clean hands, on clean surfaces and with clean utensils)</t>
    </r>
  </si>
  <si>
    <r>
      <rPr>
        <i/>
        <sz val="11"/>
        <rFont val="Arial"/>
        <family val="2"/>
      </rPr>
      <t xml:space="preserve">[Hospital &amp; CHC]
</t>
    </r>
    <r>
      <rPr>
        <sz val="11"/>
        <rFont val="Arial"/>
        <family val="2"/>
      </rPr>
      <t>Kitchen stores and prepared food are protected from rodents, vermin, and dust other contaminants</t>
    </r>
  </si>
  <si>
    <r>
      <t>All beds</t>
    </r>
    <r>
      <rPr>
        <b/>
        <sz val="11"/>
        <rFont val="Arial"/>
        <family val="2"/>
      </rPr>
      <t>/</t>
    </r>
    <r>
      <rPr>
        <sz val="11"/>
        <rFont val="Arial"/>
        <family val="2"/>
      </rPr>
      <t>mattresses have waterproof covers that are without signs of damage (rips, tears or holes)</t>
    </r>
  </si>
  <si>
    <t xml:space="preserve">All beds/mattresses have waterproof covers without signs of damage </t>
  </si>
  <si>
    <r>
      <t>Beds/mattresses</t>
    </r>
    <r>
      <rPr>
        <b/>
        <sz val="11"/>
        <rFont val="Arial"/>
        <family val="2"/>
      </rPr>
      <t xml:space="preserve"> </t>
    </r>
    <r>
      <rPr>
        <sz val="11"/>
        <rFont val="Arial"/>
        <family val="2"/>
      </rPr>
      <t xml:space="preserve"> have waterproof covers but some or all are damaged </t>
    </r>
  </si>
  <si>
    <r>
      <rPr>
        <b/>
        <sz val="11"/>
        <color theme="1"/>
        <rFont val="Calibri"/>
        <family val="2"/>
        <scheme val="minor"/>
      </rPr>
      <t>1.</t>
    </r>
    <r>
      <rPr>
        <b/>
        <sz val="7"/>
        <color theme="1"/>
        <rFont val="Times New Roman"/>
        <family val="1"/>
      </rPr>
      <t>  </t>
    </r>
    <r>
      <rPr>
        <sz val="7"/>
        <color theme="1"/>
        <rFont val="Times New Roman"/>
        <family val="1"/>
      </rPr>
      <t xml:space="preserve">     </t>
    </r>
    <r>
      <rPr>
        <sz val="11"/>
        <color theme="1"/>
        <rFont val="Calibri"/>
        <family val="2"/>
        <scheme val="minor"/>
      </rPr>
      <t xml:space="preserve">Review all tabs and assess and monitor all indicators, which need to be adapted to national standards and whether additional indicators will be included. Should there be a need to revise or remove an indicator, please kindly submit the request to </t>
    </r>
    <r>
      <rPr>
        <b/>
        <sz val="11"/>
        <color theme="1"/>
        <rFont val="Calibri"/>
        <family val="2"/>
        <scheme val="minor"/>
      </rPr>
      <t>National Department of Health (Environmental Health WASH Coordinators &amp; IPC coordinators)</t>
    </r>
    <r>
      <rPr>
        <sz val="11"/>
        <color theme="1"/>
        <rFont val="Calibri"/>
        <family val="2"/>
        <scheme val="minor"/>
      </rPr>
      <t xml:space="preserve"> for considerations.</t>
    </r>
  </si>
  <si>
    <r>
      <rPr>
        <b/>
        <sz val="11"/>
        <color theme="1"/>
        <rFont val="Calibri"/>
        <family val="2"/>
        <scheme val="minor"/>
      </rPr>
      <t>4.</t>
    </r>
    <r>
      <rPr>
        <b/>
        <sz val="7"/>
        <color theme="1"/>
        <rFont val="Times New Roman"/>
        <family val="1"/>
      </rPr>
      <t> </t>
    </r>
    <r>
      <rPr>
        <sz val="7"/>
        <color theme="1"/>
        <rFont val="Times New Roman"/>
        <family val="1"/>
      </rPr>
      <t xml:space="preserve">      </t>
    </r>
    <r>
      <rPr>
        <sz val="11"/>
        <color theme="1"/>
        <rFont val="Calibri"/>
        <family val="2"/>
        <scheme val="minor"/>
      </rPr>
      <t xml:space="preserve">For each domain, review the score at the bottom. This should calculate automatically according to the number of indicators that have been assessed. </t>
    </r>
  </si>
  <si>
    <r>
      <rPr>
        <b/>
        <sz val="11"/>
        <color theme="1"/>
        <rFont val="Calibri"/>
        <family val="2"/>
        <scheme val="minor"/>
      </rPr>
      <t>3.</t>
    </r>
    <r>
      <rPr>
        <sz val="7"/>
        <color theme="1"/>
        <rFont val="Times New Roman"/>
        <family val="1"/>
      </rPr>
      <t xml:space="preserve">       </t>
    </r>
    <r>
      <rPr>
        <sz val="11"/>
        <color theme="1"/>
        <rFont val="Calibri"/>
        <family val="2"/>
        <scheme val="minor"/>
      </rPr>
      <t xml:space="preserve">Record </t>
    </r>
    <r>
      <rPr>
        <b/>
        <sz val="11"/>
        <color theme="1"/>
        <rFont val="Calibri"/>
        <family val="2"/>
        <scheme val="minor"/>
      </rPr>
      <t>additional information</t>
    </r>
    <r>
      <rPr>
        <sz val="11"/>
        <color theme="1"/>
        <rFont val="Calibri"/>
        <family val="2"/>
        <scheme val="minor"/>
      </rPr>
      <t xml:space="preserve"> under </t>
    </r>
    <r>
      <rPr>
        <b/>
        <sz val="11"/>
        <color theme="1"/>
        <rFont val="Calibri"/>
        <family val="2"/>
        <scheme val="minor"/>
      </rPr>
      <t>Comments (Col J)</t>
    </r>
    <r>
      <rPr>
        <sz val="11"/>
        <color theme="1"/>
        <rFont val="Calibri"/>
        <family val="2"/>
        <scheme val="minor"/>
      </rPr>
      <t>, for example, the reasons why a particular indicator does not meet the target, important observations, questions that need further investigation, or questions that are not applicable to your settings.</t>
    </r>
  </si>
  <si>
    <r>
      <rPr>
        <b/>
        <sz val="11"/>
        <color theme="1"/>
        <rFont val="Calibri"/>
        <family val="2"/>
        <scheme val="minor"/>
      </rPr>
      <t>5.</t>
    </r>
    <r>
      <rPr>
        <sz val="7"/>
        <color theme="1"/>
        <rFont val="Times New Roman"/>
        <family val="1"/>
      </rPr>
      <t xml:space="preserve">       </t>
    </r>
    <r>
      <rPr>
        <b/>
        <sz val="11"/>
        <color theme="1"/>
        <rFont val="Calibri"/>
        <family val="2"/>
        <scheme val="minor"/>
      </rPr>
      <t>Review the answers in all domains</t>
    </r>
    <r>
      <rPr>
        <sz val="11"/>
        <color theme="1"/>
        <rFont val="Calibri"/>
        <family val="2"/>
        <scheme val="minor"/>
      </rPr>
      <t xml:space="preserve"> to ensure all information is clear and correct and </t>
    </r>
    <r>
      <rPr>
        <b/>
        <sz val="11"/>
        <color theme="1"/>
        <rFont val="Calibri"/>
        <family val="2"/>
        <scheme val="minor"/>
      </rPr>
      <t xml:space="preserve">all members of the team </t>
    </r>
    <r>
      <rPr>
        <sz val="11"/>
        <color theme="1"/>
        <rFont val="Calibri"/>
        <family val="2"/>
        <scheme val="minor"/>
      </rPr>
      <t xml:space="preserve">agree before submission. Review the WASH FIT score under "Summary Tables". </t>
    </r>
  </si>
  <si>
    <r>
      <rPr>
        <b/>
        <sz val="11"/>
        <color theme="1"/>
        <rFont val="Calibri"/>
        <family val="2"/>
        <scheme val="minor"/>
      </rPr>
      <t>2.</t>
    </r>
    <r>
      <rPr>
        <sz val="7"/>
        <color theme="1"/>
        <rFont val="Times New Roman"/>
        <family val="1"/>
      </rPr>
      <t>      </t>
    </r>
    <r>
      <rPr>
        <sz val="11"/>
        <color theme="1"/>
        <rFont val="Calibri"/>
        <family val="2"/>
        <scheme val="minor"/>
      </rPr>
      <t xml:space="preserve">Conduct a comprehensive assessment of the facility using the agreed list of indicators; record whether each indicator meets (2/green), partially meets (1/orange), or does not meet (0/red), the minimum standards </t>
    </r>
    <r>
      <rPr>
        <b/>
        <sz val="11"/>
        <color theme="1"/>
        <rFont val="Calibri"/>
        <family val="2"/>
        <scheme val="minor"/>
      </rPr>
      <t>(Col H)</t>
    </r>
    <r>
      <rPr>
        <sz val="11"/>
        <color theme="1"/>
        <rFont val="Calibri"/>
        <family val="2"/>
        <scheme val="minor"/>
      </rPr>
      <t>.  If not applicable, please leave this column blank.</t>
    </r>
  </si>
  <si>
    <r>
      <rPr>
        <b/>
        <u/>
        <sz val="11"/>
        <color theme="1"/>
        <rFont val="Calibri"/>
        <family val="2"/>
        <scheme val="minor"/>
      </rPr>
      <t>WASH FIT STEP 3:  RISK ASSESSMENT</t>
    </r>
    <r>
      <rPr>
        <sz val="11"/>
        <color theme="1"/>
        <rFont val="Calibri"/>
        <family val="2"/>
        <scheme val="minor"/>
      </rPr>
      <t xml:space="preserve"> Go to Tab </t>
    </r>
    <r>
      <rPr>
        <b/>
        <sz val="11"/>
        <color theme="1"/>
        <rFont val="Calibri"/>
        <family val="2"/>
        <scheme val="minor"/>
      </rPr>
      <t>"Steps 3-5"</t>
    </r>
    <r>
      <rPr>
        <sz val="11"/>
        <color theme="1"/>
        <rFont val="Calibri"/>
        <family val="2"/>
        <scheme val="minor"/>
      </rPr>
      <t xml:space="preserve">. Enter the date of Assessment on Column A2. For each indicator that has been assessed, provide a brief description of the situation and any risks associated with the situation. Based on these risks, decide what the level of risk is </t>
    </r>
    <r>
      <rPr>
        <b/>
        <sz val="11"/>
        <color theme="1"/>
        <rFont val="Calibri"/>
        <family val="2"/>
        <scheme val="minor"/>
      </rPr>
      <t>(Col G-I)</t>
    </r>
    <r>
      <rPr>
        <sz val="11"/>
        <color theme="1"/>
        <rFont val="Calibri"/>
        <family val="2"/>
        <scheme val="minor"/>
      </rPr>
      <t xml:space="preserve">. The total risk score will be calculated automatically.  </t>
    </r>
  </si>
  <si>
    <t>Private toilets should be cleaned and disinfected throughout the day (e.g. per 24-hour period) or when visibly soiled, after routine cleaning of patient care area. 
Public or shared toilets should be cleaned and disinfected throughout the day, or when visibly soiled.
For low literacy or illiterate cleaners, the cleaning record should be adapted and simplified accordingly with recognizable pictures and illustrations.                                                                                                                                                                                      Additionally: Toilets to be managed according to cleaning schedule (Template to guide in Practical Manual for Implementation of the National Infection Prevention and Control Strategic Framework).</t>
  </si>
  <si>
    <t>All staff responsible for cleaning have received training on cleaning, during induction and annually</t>
  </si>
  <si>
    <t>Policies and practices to improve the occupational safety of cleaners and health care waste handlers are available and implemented</t>
  </si>
  <si>
    <t>Facility Details</t>
  </si>
  <si>
    <t>Facility name:</t>
  </si>
  <si>
    <t xml:space="preserve">Type of facility: </t>
  </si>
  <si>
    <t>District name:</t>
  </si>
  <si>
    <t>Province:</t>
  </si>
  <si>
    <t>Please enter facility details as appearing on DHIS</t>
  </si>
  <si>
    <t>Tertiary hospital</t>
  </si>
  <si>
    <t>District hospital</t>
  </si>
  <si>
    <t>Regional hospital</t>
  </si>
  <si>
    <t>Eastern Cape</t>
  </si>
  <si>
    <t>Free State</t>
  </si>
  <si>
    <t>Gauteng</t>
  </si>
  <si>
    <t>KwaZulu-Natal</t>
  </si>
  <si>
    <t>Limpopo</t>
  </si>
  <si>
    <t>Mpumalanga</t>
  </si>
  <si>
    <t>North West</t>
  </si>
  <si>
    <t>Northern Cape</t>
  </si>
  <si>
    <t>Western Cape</t>
  </si>
  <si>
    <t>Email:</t>
  </si>
  <si>
    <t>Phone</t>
  </si>
  <si>
    <t>Select facility type from dropdown</t>
  </si>
  <si>
    <t>Select district name from drop down</t>
  </si>
  <si>
    <t>Select province name from drop down</t>
  </si>
  <si>
    <t>ec Alfred Nzo District Municipality</t>
  </si>
  <si>
    <t>ec Amathole District Municipality</t>
  </si>
  <si>
    <t>ec Buffalo City Metropolitan Municipality</t>
  </si>
  <si>
    <t>ec Chris Hani District Municipality</t>
  </si>
  <si>
    <t>ec Joe Gqabi District Municipality</t>
  </si>
  <si>
    <t>ec Nelson Mandela Bay Municipality</t>
  </si>
  <si>
    <t>ec Oliver Tambo District Municipality</t>
  </si>
  <si>
    <t>ec Sarah Baartman District Municipality</t>
  </si>
  <si>
    <t>fs Fezile Dabi District Municipality</t>
  </si>
  <si>
    <t>fs Lejweleputswa District Municipality</t>
  </si>
  <si>
    <t>fs Mangaung Metropolitan Municipality</t>
  </si>
  <si>
    <t>fs Thabo Mofutsanyana District Municipality</t>
  </si>
  <si>
    <t>fs Xhariep District Municipality</t>
  </si>
  <si>
    <t>gp City of Johannesburg Metropolitan Municipality</t>
  </si>
  <si>
    <t>gp City of Tshwane Metropolitan Municipality</t>
  </si>
  <si>
    <t>gp Ekurhuleni Metropolitan Municipality</t>
  </si>
  <si>
    <t>gp Sedibeng District Municipality</t>
  </si>
  <si>
    <t>gp West Rand District Municipality</t>
  </si>
  <si>
    <t>kz Amajuba District Municipality</t>
  </si>
  <si>
    <t>kz eThekwini Metropolitan Municipality</t>
  </si>
  <si>
    <t>kz Harry Gwala District Municipality</t>
  </si>
  <si>
    <t>kz iLembe District Municipality</t>
  </si>
  <si>
    <t>kz King Cetshwayo District Municipality</t>
  </si>
  <si>
    <t>kz Ugu District Municipality</t>
  </si>
  <si>
    <t>kz uMgungundlovu District Municipality</t>
  </si>
  <si>
    <t>kz Umkhanyakude District Municipality</t>
  </si>
  <si>
    <t>kz Umzinyathi District Municipality</t>
  </si>
  <si>
    <t>kz Uthukela District Municipality</t>
  </si>
  <si>
    <t>kz Zululand District Municipality</t>
  </si>
  <si>
    <t>lp Capricorn District Municipality</t>
  </si>
  <si>
    <t>lp Mopani District Municipality</t>
  </si>
  <si>
    <t>lp Sekhukhune District Municipality</t>
  </si>
  <si>
    <t>lp Vhembe District Municipality</t>
  </si>
  <si>
    <t>lp Waterberg District Municipality</t>
  </si>
  <si>
    <t>mp Ehlanzeni District Municipality</t>
  </si>
  <si>
    <t>mp Gert Sibande District Municipality</t>
  </si>
  <si>
    <t>mp Nkangala District Municipality</t>
  </si>
  <si>
    <t>nc Frances Baard District Municipality</t>
  </si>
  <si>
    <t>nc John Taolo Gaetsewe District Municipality</t>
  </si>
  <si>
    <t>nc Namakwa District Municipality</t>
  </si>
  <si>
    <t>nc Pixley ka Seme District Municipality</t>
  </si>
  <si>
    <t>nc Zwelentlanga Fatman Mgcawu District Municipality</t>
  </si>
  <si>
    <t>nw Bojanala Platinum District Municipality</t>
  </si>
  <si>
    <t>nw Dr Kenneth Kaunda District Municipality</t>
  </si>
  <si>
    <t>nw Dr Ruth Segomotsi Mompati District Municipality</t>
  </si>
  <si>
    <t>nw Ngaka Modiri Molema District Municipality</t>
  </si>
  <si>
    <t>wc Cape Winelands District Municipality</t>
  </si>
  <si>
    <t>wc Central Karoo District Municipality</t>
  </si>
  <si>
    <t>wc City of Cape Town Metropolitan Municipality</t>
  </si>
  <si>
    <t>wc Garden Route District Municipality</t>
  </si>
  <si>
    <t>wc Overberg District Municipality</t>
  </si>
  <si>
    <t>wc West Coast District Municipality</t>
  </si>
  <si>
    <t>Full Name</t>
  </si>
  <si>
    <t>Designation</t>
  </si>
  <si>
    <t>Email address</t>
  </si>
  <si>
    <t>Phone number</t>
  </si>
  <si>
    <r>
      <rPr>
        <sz val="11"/>
        <color rgb="FF000000"/>
        <rFont val="Calibri"/>
        <family val="2"/>
        <scheme val="minor"/>
      </rPr>
      <t>This tool allows WASH FIT teams</t>
    </r>
    <r>
      <rPr>
        <b/>
        <sz val="11"/>
        <color theme="1"/>
        <rFont val="Calibri"/>
        <family val="2"/>
        <scheme val="minor"/>
      </rPr>
      <t xml:space="preserve"> (Environmental Health, Infection Prevention and Control, Infrastructure and Cleaning units)</t>
    </r>
    <r>
      <rPr>
        <sz val="11"/>
        <color rgb="FF000000"/>
        <rFont val="Calibri"/>
        <family val="2"/>
        <scheme val="minor"/>
      </rPr>
      <t xml:space="preserve"> to conduct a thorough assessment of their facility, in order to inform an improvement plan.
The tools cover seven broad areas ("domains"):
          1. Water 
          2. Sanitation
          3. Health care waste 
          4. Hand hygiene 
          5. Environmental cleaning
          6. Energy &amp; environment
          7. Management &amp; workforce 
Each area ("domain") is in a separate tab and includes indicators and targets for achieving minimum standards needed for maintaining a safe and clean environment. 
</t>
    </r>
    <r>
      <rPr>
        <b/>
        <sz val="11"/>
        <color rgb="FF000000"/>
        <rFont val="Calibri"/>
        <family val="2"/>
        <scheme val="minor"/>
      </rPr>
      <t>Indicators</t>
    </r>
    <r>
      <rPr>
        <sz val="11"/>
        <color rgb="FF000000"/>
        <rFont val="Calibri"/>
        <family val="2"/>
        <scheme val="minor"/>
      </rPr>
      <t xml:space="preserve"> have been aligned with the </t>
    </r>
    <r>
      <rPr>
        <b/>
        <sz val="11"/>
        <color rgb="FF000000"/>
        <rFont val="Calibri"/>
        <family val="2"/>
        <scheme val="minor"/>
      </rPr>
      <t>WHO/UNICEF Joint Monitoring Programme Indicators</t>
    </r>
    <r>
      <rPr>
        <sz val="11"/>
        <color rgb="FF000000"/>
        <rFont val="Calibri"/>
        <family val="2"/>
        <scheme val="minor"/>
      </rPr>
      <t xml:space="preserve"> for calculating basic service levels. Indicators aligned with the JMP are marked "JMP Basic Water/Sanitation/Hand hygiene." These indicators should not be altered. All other indicators are/can be modified according to the South African context. 
</t>
    </r>
    <r>
      <rPr>
        <b/>
        <sz val="11"/>
        <color rgb="FF000000"/>
        <rFont val="Calibri"/>
        <family val="2"/>
        <scheme val="minor"/>
      </rPr>
      <t xml:space="preserve">Frequency of reporting: </t>
    </r>
    <r>
      <rPr>
        <sz val="11"/>
        <color rgb="FF000000"/>
        <rFont val="Calibri"/>
        <family val="2"/>
        <scheme val="minor"/>
      </rPr>
      <t xml:space="preserve">The assessment will be conducted twice a year </t>
    </r>
    <r>
      <rPr>
        <b/>
        <sz val="11"/>
        <color rgb="FF000000"/>
        <rFont val="Calibri"/>
        <family val="2"/>
        <scheme val="minor"/>
      </rPr>
      <t>(bi-annually)</t>
    </r>
    <r>
      <rPr>
        <sz val="11"/>
        <color rgb="FF000000"/>
        <rFont val="Calibri"/>
        <family val="2"/>
        <scheme val="minor"/>
      </rPr>
      <t xml:space="preserve"> to assess the performance of the facility.
</t>
    </r>
    <r>
      <rPr>
        <b/>
        <sz val="11"/>
        <color rgb="FF000000"/>
        <rFont val="Calibri"/>
        <family val="2"/>
        <scheme val="minor"/>
      </rPr>
      <t xml:space="preserve">To generate the score if assessing multiple wards, an average of the scores across an indicator should be calculated. Alternatively, a WASH FIT score can be calculated for a given ward as well as for the whole facility. </t>
    </r>
  </si>
  <si>
    <r>
      <rPr>
        <b/>
        <sz val="16"/>
        <color theme="9" tint="-0.249977111117893"/>
        <rFont val="Calibri"/>
        <family val="2"/>
        <scheme val="minor"/>
      </rPr>
      <t xml:space="preserve">Tool features 
</t>
    </r>
    <r>
      <rPr>
        <b/>
        <sz val="11"/>
        <color theme="9" tint="-0.249977111117893"/>
        <rFont val="Calibri"/>
        <family val="2"/>
        <scheme val="minor"/>
      </rPr>
      <t xml:space="preserve">
</t>
    </r>
    <r>
      <rPr>
        <b/>
        <sz val="11"/>
        <color theme="1"/>
        <rFont val="Calibri"/>
        <family val="2"/>
        <scheme val="minor"/>
      </rPr>
      <t>Facility info:</t>
    </r>
    <r>
      <rPr>
        <b/>
        <sz val="11"/>
        <color theme="9" tint="-0.249977111117893"/>
        <rFont val="Calibri"/>
        <family val="2"/>
        <scheme val="minor"/>
      </rPr>
      <t xml:space="preserve"> </t>
    </r>
    <r>
      <rPr>
        <sz val="11"/>
        <color theme="1"/>
        <rFont val="Calibri"/>
        <family val="2"/>
        <scheme val="minor"/>
      </rPr>
      <t xml:space="preserve">This tab is for entering facility details and details of the assessor(s)
</t>
    </r>
    <r>
      <rPr>
        <b/>
        <sz val="11"/>
        <color theme="1"/>
        <rFont val="Calibri"/>
        <family val="2"/>
        <scheme val="minor"/>
      </rPr>
      <t xml:space="preserve">Summary Tables: </t>
    </r>
    <r>
      <rPr>
        <sz val="11"/>
        <color theme="1"/>
        <rFont val="Calibri"/>
        <family val="2"/>
        <scheme val="minor"/>
      </rPr>
      <t xml:space="preserve">This tab summarises the overall WASH FIT score, scores for each domain, and will also calculate the JMP service ladders. </t>
    </r>
    <r>
      <rPr>
        <b/>
        <sz val="11"/>
        <color theme="1"/>
        <rFont val="Calibri"/>
        <family val="2"/>
        <scheme val="minor"/>
      </rPr>
      <t xml:space="preserve"> </t>
    </r>
    <r>
      <rPr>
        <sz val="11"/>
        <color theme="1"/>
        <rFont val="Calibri"/>
        <family val="2"/>
        <scheme val="minor"/>
      </rPr>
      <t xml:space="preserve">As more indicators are assessed, it will update automatically. 
</t>
    </r>
    <r>
      <rPr>
        <b/>
        <sz val="11"/>
        <color theme="1"/>
        <rFont val="Calibri"/>
        <family val="2"/>
        <scheme val="minor"/>
      </rPr>
      <t xml:space="preserve">
Steps 3-5: </t>
    </r>
    <r>
      <rPr>
        <sz val="11"/>
        <color theme="1"/>
        <rFont val="Calibri"/>
        <family val="2"/>
        <scheme val="minor"/>
      </rPr>
      <t xml:space="preserve">This sheet includes the tools to support steps 3-5 of the WASH FIT cycle (risk assessment, improvement plan and monitoring &amp; review). 
</t>
    </r>
    <r>
      <rPr>
        <b/>
        <sz val="11"/>
        <color theme="1"/>
        <rFont val="Calibri"/>
        <family val="2"/>
        <scheme val="minor"/>
      </rPr>
      <t xml:space="preserve">Domains 1-7:
</t>
    </r>
    <r>
      <rPr>
        <sz val="11"/>
        <color theme="1"/>
        <rFont val="Calibri"/>
        <family val="2"/>
        <scheme val="minor"/>
      </rPr>
      <t>- Updated method of calculating scores for each domain (refer to the bottom of Column H under domains 1-7). Note, these are the same as are found in the Summary Tables tab. 
- % completeness: the top of each domain shows how much of the assessment has been filled in. This number will update automatically as more indicators are filled in.</t>
    </r>
  </si>
  <si>
    <t>Other</t>
  </si>
  <si>
    <t>*Note: Column D (“Number of indicators”) does not update automatically. If any domains are not applicable to your assessment and you therefore do not assess them, you must manually update the number in column D to reflect only the indicators you are actually assessing. Columns E, F, G, and I will be calculated automatically.</t>
  </si>
  <si>
    <t>Latest score / status</t>
  </si>
  <si>
    <t xml:space="preserve">There may be one team or separate units for QI, IPC and WASH. 
At least one member of cleaning staff/cleaning supervisor/contracted cleaning company should be represented on the WASH FIT, IPC or QI team and be involved in decision making/developing improvement plans. </t>
  </si>
  <si>
    <t>Water and Sanitation for Health Facility Improvement Tool (WASH FIT) Assessment Tool
Updated 30 March 2026</t>
  </si>
  <si>
    <r>
      <rPr>
        <b/>
        <u/>
        <sz val="11"/>
        <color theme="1"/>
        <rFont val="Calibri"/>
        <family val="2"/>
        <scheme val="minor"/>
      </rPr>
      <t>WASH FIT STEP 4:  IMPROVEMENT PLAN</t>
    </r>
    <r>
      <rPr>
        <sz val="11"/>
        <color theme="1"/>
        <rFont val="Calibri"/>
        <family val="2"/>
        <scheme val="minor"/>
      </rPr>
      <t xml:space="preserve"> Continuing in</t>
    </r>
    <r>
      <rPr>
        <b/>
        <sz val="11"/>
        <color theme="1"/>
        <rFont val="Calibri"/>
        <family val="2"/>
        <scheme val="minor"/>
      </rPr>
      <t xml:space="preserve"> "Steps 3-5"</t>
    </r>
    <r>
      <rPr>
        <sz val="11"/>
        <color theme="1"/>
        <rFont val="Calibri"/>
        <family val="2"/>
        <scheme val="minor"/>
      </rPr>
      <t xml:space="preserve">, sort the risk scores </t>
    </r>
    <r>
      <rPr>
        <b/>
        <sz val="11"/>
        <color theme="1"/>
        <rFont val="Calibri"/>
        <family val="2"/>
        <scheme val="minor"/>
      </rPr>
      <t>(Col J)</t>
    </r>
    <r>
      <rPr>
        <sz val="11"/>
        <color theme="1"/>
        <rFont val="Calibri"/>
        <family val="2"/>
        <scheme val="minor"/>
      </rPr>
      <t xml:space="preserve"> from highest to lowest. Starting with the highest risk, decide what improvements are needed, when they will be carried out, by who and with what resources. Record this information in Cols K-P</t>
    </r>
  </si>
  <si>
    <r>
      <t xml:space="preserve">WASH FIT STEP 5: MONITOR &amp; REVIEW </t>
    </r>
    <r>
      <rPr>
        <b/>
        <sz val="11"/>
        <color theme="1"/>
        <rFont val="Calibri"/>
        <family val="2"/>
        <scheme val="minor"/>
      </rPr>
      <t>Cols Q-T</t>
    </r>
    <r>
      <rPr>
        <sz val="11"/>
        <color theme="1"/>
        <rFont val="Calibri"/>
        <family val="2"/>
        <scheme val="minor"/>
      </rPr>
      <t xml:space="preserve"> are used to record progress over time and can be used at a later date. </t>
    </r>
    <r>
      <rPr>
        <b/>
        <sz val="11"/>
        <color theme="1"/>
        <rFont val="Calibri"/>
        <family val="2"/>
        <scheme val="minor"/>
      </rPr>
      <t>Insert the date of review (ideally within 3-6 months) and as a team, review each indicator to see what has improved, gotten worse and stayed the same over time</t>
    </r>
    <r>
      <rPr>
        <sz val="11"/>
        <color theme="1"/>
        <rFont val="Calibri"/>
        <family val="2"/>
        <scheme val="minor"/>
      </rPr>
      <t xml:space="preserve">. </t>
    </r>
  </si>
  <si>
    <t>Policy refers to all the guiding documents developed and adapted in the facilities such as SOPs, Guidelines, etc</t>
  </si>
  <si>
    <t xml:space="preserve">Backup water supplies should be made available, with priority given to water monitoring and treatment. </t>
  </si>
  <si>
    <t>WASHFIT Assessment Team Details</t>
  </si>
  <si>
    <t>Name of CEO/Facility Manager:</t>
  </si>
  <si>
    <t>Community Health Center</t>
  </si>
  <si>
    <t>Clinic</t>
  </si>
  <si>
    <t xml:space="preserve">The WASH focal point should be responsible for the maintenance or monitoring of WASH and health care waste infrastructure. 
</t>
  </si>
  <si>
    <t>Performance may be in relation to hand hygiene compliance and other WASH elements.</t>
  </si>
  <si>
    <t xml:space="preserve">The budget covers capital and operational costs, including personnel, staff training, cleaning supplies and equipment, equipment for program monitoring, administrative costs, production and printing costs for checklists, logs and other job aids and infrastructure/service costs (e.g. water and wastewater services). It may be useful to split the budget into categories: personnel; infrstructure; equipment; supplies.  (Refer to the Facility procurement plan).
</t>
  </si>
  <si>
    <t>Climate-resilience concepts should be integrated into all facility WASH strategies and plans. Monitoring of existing assets to be enhanced in strategies and plans to reduce the risk of failure or damage as climate conditions change.</t>
  </si>
  <si>
    <t xml:space="preserve">Emergency plans are updated regularly and iteratively based on new information &amp; climate and vulnerability data. Systems are in place to act upon extreme weather advisories and warnings to reduce health risks. The plan should include measures to obtain supplies for when demand/patient load increases, related to 
- the water system (e.g. chlorine, filters or other water treatment technology and rapid water testing kit, real time monitoring tools and sensory technology or other water monitoring technology)
- hand hygiene (soap, alcohol-based hand rub, hand-hygiene stations etc.) 
- environmental cleaning (cleaning chemicals, mops, buckets etc.). 
Other considerations include availability of standby healthcare workers when needed, availablity of extra PPE, system to operate health facilities 24/7 during emergency, or preparations to support during COVID-19 like pandemic or public health emergencies. </t>
  </si>
  <si>
    <t>Unit</t>
  </si>
  <si>
    <r>
      <t>For</t>
    </r>
    <r>
      <rPr>
        <sz val="11"/>
        <color theme="1"/>
        <rFont val="Arial"/>
        <family val="2"/>
      </rPr>
      <t xml:space="preserve"> tertiary facilities (tertiary hospitals</t>
    </r>
    <r>
      <rPr>
        <sz val="11"/>
        <color rgb="FFFF0000"/>
        <rFont val="Arial"/>
        <family val="2"/>
      </rPr>
      <t>)</t>
    </r>
    <r>
      <rPr>
        <sz val="11"/>
        <color rgb="FF000000"/>
        <rFont val="Arial"/>
        <family val="2"/>
      </rPr>
      <t>, water needs to be piped into the facility, at a minimum to high-risk wards and service areas (e.g., decontamination/reprocessing area and environmental services area).
In District and Regional Hospitals, there should be a functional tap available in areas on every floor and every major ward or wing of the facility, for environmental cleaning purposes.
For primary healthcare facilities (Clinics, Community Health Centres) , either green or yellow would count as a basic water service but for a tertiary facility that has improved water, but not piped, would be red. While this counts as a basic water service for the purposes of JMP monitoring, a tertiary facility without piped water is not considered to meet a minimum service level requirement.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</si>
</sst>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General;General;;@"/>
    <numFmt numFmtId="165" formatCode="&quot;Assessment Completeness (Total): &quot;0%"/>
    <numFmt numFmtId="166" formatCode="&quot;Assessment Completeness (Sanitation): &quot;0%"/>
    <numFmt numFmtId="167" formatCode="&quot;Assessment Completeness (Health care waste): &quot;0%"/>
    <numFmt numFmtId="168" formatCode="&quot;Assessment Completeness (Hand hygiene): &quot;0%"/>
    <numFmt numFmtId="169" formatCode="&quot;Assessment Completeness (Environmental cleaning): &quot;0%"/>
    <numFmt numFmtId="170" formatCode="&quot;Assessment Completeness (Energy &amp; environment): &quot;0%"/>
    <numFmt numFmtId="171" formatCode="&quot;Assessment Completeness (Management &amp; workforce): &quot;0%"/>
    <numFmt numFmtId="172" formatCode="&quot;Assessment Completeness (Water): &quot;0%"/>
  </numFmts>
  <fonts count="58" x14ac:knownFonts="1">
    <font>
      <sz val="11"/>
      <color theme="1"/>
      <name val="Calibri"/>
      <family val="2"/>
      <scheme val="minor"/>
    </font>
    <font>
      <b/>
      <sz val="11"/>
      <color theme="1"/>
      <name val="Arial"/>
      <family val="2"/>
    </font>
    <font>
      <sz val="11"/>
      <color theme="1"/>
      <name val="Arial"/>
      <family val="2"/>
    </font>
    <font>
      <b/>
      <sz val="11"/>
      <color rgb="FF000000"/>
      <name val="Arial"/>
      <family val="2"/>
    </font>
    <font>
      <sz val="11"/>
      <color rgb="FF000000"/>
      <name val="Arial"/>
      <family val="2"/>
    </font>
    <font>
      <sz val="11"/>
      <color indexed="8"/>
      <name val="Arial"/>
      <family val="2"/>
    </font>
    <font>
      <sz val="11"/>
      <name val="Arial"/>
      <family val="2"/>
    </font>
    <font>
      <i/>
      <sz val="11"/>
      <color theme="1"/>
      <name val="Arial"/>
      <family val="2"/>
    </font>
    <font>
      <sz val="11"/>
      <color rgb="FFFF0000"/>
      <name val="Arial"/>
      <family val="2"/>
    </font>
    <font>
      <sz val="11"/>
      <color theme="4"/>
      <name val="Arial"/>
      <family val="2"/>
    </font>
    <font>
      <u/>
      <sz val="11"/>
      <color rgb="FF000000"/>
      <name val="Arial"/>
      <family val="2"/>
    </font>
    <font>
      <sz val="10"/>
      <color theme="1"/>
      <name val="Arial"/>
      <family val="2"/>
    </font>
    <font>
      <u/>
      <sz val="11"/>
      <color theme="10"/>
      <name val="Calibri"/>
      <family val="2"/>
      <scheme val="minor"/>
    </font>
    <font>
      <b/>
      <sz val="11"/>
      <name val="Arial"/>
      <family val="2"/>
    </font>
    <font>
      <sz val="11"/>
      <name val="Calibri"/>
      <family val="2"/>
      <scheme val="minor"/>
    </font>
    <font>
      <i/>
      <sz val="11"/>
      <color rgb="FF000000"/>
      <name val="Arial"/>
      <family val="2"/>
    </font>
    <font>
      <b/>
      <sz val="11"/>
      <color theme="1"/>
      <name val="Calibri"/>
      <family val="2"/>
      <scheme val="minor"/>
    </font>
    <font>
      <b/>
      <sz val="12"/>
      <color theme="1"/>
      <name val="Arial"/>
      <family val="2"/>
    </font>
    <font>
      <sz val="7"/>
      <color theme="1"/>
      <name val="Times New Roman"/>
      <family val="1"/>
    </font>
    <font>
      <i/>
      <sz val="11"/>
      <name val="Arial"/>
      <family val="2"/>
    </font>
    <font>
      <sz val="8"/>
      <name val="Calibri"/>
      <family val="2"/>
      <scheme val="minor"/>
    </font>
    <font>
      <b/>
      <sz val="11"/>
      <color theme="0" tint="-0.34998626667073579"/>
      <name val="Arial"/>
      <family val="2"/>
    </font>
    <font>
      <sz val="9"/>
      <color rgb="FF000000"/>
      <name val="Arial"/>
      <family val="2"/>
    </font>
    <font>
      <sz val="9"/>
      <color theme="1"/>
      <name val="Calibri"/>
      <family val="2"/>
      <scheme val="minor"/>
    </font>
    <font>
      <sz val="9"/>
      <color theme="1"/>
      <name val="Arial"/>
      <family val="2"/>
    </font>
    <font>
      <b/>
      <sz val="9"/>
      <color theme="1"/>
      <name val="Arial"/>
      <family val="2"/>
    </font>
    <font>
      <b/>
      <sz val="9"/>
      <color theme="0" tint="-0.34998626667073579"/>
      <name val="Arial"/>
      <family val="2"/>
    </font>
    <font>
      <sz val="11"/>
      <color theme="1"/>
      <name val="Calibri"/>
      <family val="2"/>
      <scheme val="minor"/>
    </font>
    <font>
      <b/>
      <sz val="16"/>
      <name val="Arial"/>
      <family val="2"/>
    </font>
    <font>
      <b/>
      <sz val="16"/>
      <color rgb="FF000000"/>
      <name val="Arial"/>
      <family val="2"/>
    </font>
    <font>
      <sz val="9"/>
      <name val="Arial"/>
      <family val="2"/>
    </font>
    <font>
      <b/>
      <sz val="14"/>
      <color theme="1"/>
      <name val="Calibri"/>
      <family val="2"/>
      <scheme val="minor"/>
    </font>
    <font>
      <b/>
      <sz val="14"/>
      <color theme="1"/>
      <name val="Calibri"/>
      <family val="2"/>
    </font>
    <font>
      <sz val="11"/>
      <color rgb="FFFF0000"/>
      <name val="Calibri"/>
      <family val="2"/>
      <scheme val="minor"/>
    </font>
    <font>
      <b/>
      <u/>
      <sz val="11"/>
      <color theme="1"/>
      <name val="Calibri"/>
      <family val="2"/>
      <scheme val="minor"/>
    </font>
    <font>
      <sz val="11"/>
      <color rgb="FF00B050"/>
      <name val="Arial"/>
      <family val="2"/>
    </font>
    <font>
      <sz val="11"/>
      <color rgb="FF0070C0"/>
      <name val="Arial"/>
      <family val="2"/>
    </font>
    <font>
      <sz val="11"/>
      <color rgb="FF00B0F0"/>
      <name val="Arial"/>
      <family val="2"/>
    </font>
    <font>
      <sz val="11"/>
      <color rgb="FF002060"/>
      <name val="Arial"/>
      <family val="2"/>
    </font>
    <font>
      <b/>
      <sz val="11"/>
      <color rgb="FFFF0000"/>
      <name val="Arial"/>
      <family val="2"/>
    </font>
    <font>
      <sz val="11"/>
      <color rgb="FF000000"/>
      <name val="Arial"/>
      <family val="2"/>
    </font>
    <font>
      <sz val="11"/>
      <color rgb="FF000000"/>
      <name val="Calibri"/>
      <family val="2"/>
      <scheme val="minor"/>
    </font>
    <font>
      <b/>
      <sz val="11"/>
      <color rgb="FF000000"/>
      <name val="Calibri"/>
      <family val="2"/>
      <scheme val="minor"/>
    </font>
    <font>
      <b/>
      <sz val="14"/>
      <name val="Calibri"/>
      <family val="2"/>
      <scheme val="minor"/>
    </font>
    <font>
      <b/>
      <sz val="14"/>
      <name val="Calibri"/>
      <family val="2"/>
    </font>
    <font>
      <b/>
      <sz val="7"/>
      <color theme="1"/>
      <name val="Times New Roman"/>
      <family val="1"/>
    </font>
    <font>
      <sz val="11"/>
      <color theme="0"/>
      <name val="Calibri"/>
      <family val="2"/>
      <scheme val="minor"/>
    </font>
    <font>
      <b/>
      <sz val="20"/>
      <color theme="9" tint="-0.499984740745262"/>
      <name val="Calibri"/>
      <family val="2"/>
      <scheme val="minor"/>
    </font>
    <font>
      <sz val="12"/>
      <color theme="9" tint="-0.499984740745262"/>
      <name val="Calibri"/>
      <family val="2"/>
      <scheme val="minor"/>
    </font>
    <font>
      <b/>
      <sz val="14"/>
      <color theme="9" tint="-0.499984740745262"/>
      <name val="Calibri"/>
      <family val="2"/>
      <scheme val="minor"/>
    </font>
    <font>
      <b/>
      <sz val="14"/>
      <color theme="9" tint="-0.499984740745262"/>
      <name val="Aptos"/>
      <family val="2"/>
    </font>
    <font>
      <b/>
      <sz val="12"/>
      <color theme="0"/>
      <name val="Arial"/>
      <family val="2"/>
    </font>
    <font>
      <b/>
      <sz val="16"/>
      <color theme="9" tint="-0.249977111117893"/>
      <name val="Arial"/>
      <family val="2"/>
    </font>
    <font>
      <sz val="11"/>
      <color theme="9" tint="-0.249977111117893"/>
      <name val="Calibri"/>
      <family val="2"/>
      <scheme val="minor"/>
    </font>
    <font>
      <b/>
      <sz val="11"/>
      <color theme="9" tint="-0.249977111117893"/>
      <name val="Calibri"/>
      <family val="2"/>
      <scheme val="minor"/>
    </font>
    <font>
      <i/>
      <sz val="9"/>
      <color theme="2" tint="-0.499984740745262"/>
      <name val="Calibri"/>
      <family val="2"/>
      <scheme val="minor"/>
    </font>
    <font>
      <b/>
      <sz val="16"/>
      <color theme="9" tint="-0.249977111117893"/>
      <name val="Calibri"/>
      <family val="2"/>
      <scheme val="minor"/>
    </font>
    <font>
      <b/>
      <sz val="11"/>
      <name val="Calibri"/>
      <family val="2"/>
      <scheme val="minor"/>
    </font>
  </fonts>
  <fills count="23">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rgb="FFFF9999"/>
        <bgColor indexed="64"/>
      </patternFill>
    </fill>
    <fill>
      <patternFill patternType="solid">
        <fgColor theme="8" tint="0.79998168889431442"/>
        <bgColor indexed="64"/>
      </patternFill>
    </fill>
    <fill>
      <patternFill patternType="solid">
        <fgColor rgb="FFFFCCCC"/>
        <bgColor indexed="64"/>
      </patternFill>
    </fill>
    <fill>
      <patternFill patternType="solid">
        <fgColor theme="0"/>
        <bgColor indexed="64"/>
      </patternFill>
    </fill>
    <fill>
      <patternFill patternType="solid">
        <fgColor theme="0" tint="-0.14999847407452621"/>
        <bgColor indexed="64"/>
      </patternFill>
    </fill>
    <fill>
      <patternFill patternType="solid">
        <fgColor rgb="FFFF99CC"/>
        <bgColor indexed="64"/>
      </patternFill>
    </fill>
    <fill>
      <patternFill patternType="solid">
        <fgColor theme="9" tint="0.39997558519241921"/>
        <bgColor indexed="64"/>
      </patternFill>
    </fill>
    <fill>
      <patternFill patternType="solid">
        <fgColor rgb="FFFFFF00"/>
        <bgColor indexed="64"/>
      </patternFill>
    </fill>
    <fill>
      <patternFill patternType="solid">
        <fgColor rgb="FF92D050"/>
        <bgColor indexed="64"/>
      </patternFill>
    </fill>
    <fill>
      <patternFill patternType="solid">
        <fgColor rgb="FFCCCCFF"/>
        <bgColor indexed="64"/>
      </patternFill>
    </fill>
    <fill>
      <patternFill patternType="solid">
        <fgColor rgb="FF9966FF"/>
        <bgColor indexed="64"/>
      </patternFill>
    </fill>
    <fill>
      <patternFill patternType="solid">
        <fgColor rgb="FF00B8EC"/>
        <bgColor indexed="64"/>
      </patternFill>
    </fill>
    <fill>
      <patternFill patternType="solid">
        <fgColor rgb="FF51B453"/>
        <bgColor indexed="64"/>
      </patternFill>
    </fill>
    <fill>
      <patternFill patternType="solid">
        <fgColor rgb="FFEF414A"/>
        <bgColor indexed="64"/>
      </patternFill>
    </fill>
    <fill>
      <patternFill patternType="solid">
        <fgColor rgb="FFAB47BC"/>
        <bgColor indexed="64"/>
      </patternFill>
    </fill>
    <fill>
      <patternFill patternType="solid">
        <fgColor rgb="FFEF5BA1"/>
        <bgColor indexed="64"/>
      </patternFill>
    </fill>
    <fill>
      <patternFill patternType="solid">
        <fgColor rgb="FFFFC000"/>
        <bgColor indexed="64"/>
      </patternFill>
    </fill>
    <fill>
      <patternFill patternType="solid">
        <fgColor theme="0" tint="-0.249977111117893"/>
        <bgColor indexed="64"/>
      </patternFill>
    </fill>
    <fill>
      <patternFill patternType="solid">
        <fgColor theme="9" tint="-0.249977111117893"/>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ck">
        <color rgb="FF92D050"/>
      </right>
      <top/>
      <bottom/>
      <diagonal/>
    </border>
    <border>
      <left/>
      <right style="thin">
        <color auto="1"/>
      </right>
      <top style="thin">
        <color auto="1"/>
      </top>
      <bottom/>
      <diagonal/>
    </border>
    <border>
      <left/>
      <right style="thick">
        <color rgb="FF92D050"/>
      </right>
      <top/>
      <bottom style="thin">
        <color auto="1"/>
      </bottom>
      <diagonal/>
    </border>
    <border>
      <left style="thin">
        <color auto="1"/>
      </left>
      <right style="thick">
        <color rgb="FF92D050"/>
      </right>
      <top style="thin">
        <color auto="1"/>
      </top>
      <bottom style="thin">
        <color auto="1"/>
      </bottom>
      <diagonal/>
    </border>
    <border>
      <left style="thin">
        <color auto="1"/>
      </left>
      <right style="thick">
        <color rgb="FF92D050"/>
      </right>
      <top style="thin">
        <color auto="1"/>
      </top>
      <bottom/>
      <diagonal/>
    </border>
    <border>
      <left/>
      <right style="thick">
        <color rgb="FFFF99CC"/>
      </right>
      <top/>
      <bottom/>
      <diagonal/>
    </border>
    <border>
      <left style="thin">
        <color auto="1"/>
      </left>
      <right style="thick">
        <color rgb="FFFF99CC"/>
      </right>
      <top style="thin">
        <color auto="1"/>
      </top>
      <bottom style="thin">
        <color auto="1"/>
      </bottom>
      <diagonal/>
    </border>
    <border>
      <left style="thin">
        <color auto="1"/>
      </left>
      <right style="thick">
        <color rgb="FFFF99CC"/>
      </right>
      <top style="thin">
        <color auto="1"/>
      </top>
      <bottom/>
      <diagonal/>
    </border>
    <border>
      <left/>
      <right style="thick">
        <color rgb="FFCCCCFF"/>
      </right>
      <top style="thin">
        <color auto="1"/>
      </top>
      <bottom style="thin">
        <color auto="1"/>
      </bottom>
      <diagonal/>
    </border>
    <border>
      <left style="thin">
        <color auto="1"/>
      </left>
      <right style="thick">
        <color rgb="FFCCCCFF"/>
      </right>
      <top style="thin">
        <color auto="1"/>
      </top>
      <bottom style="thin">
        <color auto="1"/>
      </bottom>
      <diagonal/>
    </border>
    <border>
      <left style="thin">
        <color auto="1"/>
      </left>
      <right style="thick">
        <color rgb="FFCCCCFF"/>
      </right>
      <top style="thin">
        <color auto="1"/>
      </top>
      <bottom/>
      <diagonal/>
    </border>
    <border>
      <left/>
      <right style="thick">
        <color rgb="FFCCCCFF"/>
      </right>
      <top/>
      <bottom/>
      <diagonal/>
    </border>
    <border>
      <left/>
      <right style="thick">
        <color theme="7" tint="0.79998168889431442"/>
      </right>
      <top/>
      <bottom/>
      <diagonal/>
    </border>
    <border>
      <left style="thin">
        <color auto="1"/>
      </left>
      <right style="thick">
        <color theme="7" tint="0.79998168889431442"/>
      </right>
      <top style="thin">
        <color auto="1"/>
      </top>
      <bottom style="thin">
        <color auto="1"/>
      </bottom>
      <diagonal/>
    </border>
    <border>
      <left style="thin">
        <color auto="1"/>
      </left>
      <right style="thick">
        <color theme="7" tint="0.79998168889431442"/>
      </right>
      <top style="thin">
        <color auto="1"/>
      </top>
      <bottom/>
      <diagonal/>
    </border>
    <border>
      <left style="thin">
        <color auto="1"/>
      </left>
      <right/>
      <top style="thin">
        <color auto="1"/>
      </top>
      <bottom/>
      <diagonal/>
    </border>
    <border>
      <left/>
      <right/>
      <top style="thin">
        <color auto="1"/>
      </top>
      <bottom/>
      <diagonal/>
    </border>
    <border>
      <left style="medium">
        <color indexed="64"/>
      </left>
      <right style="medium">
        <color indexed="64"/>
      </right>
      <top style="medium">
        <color indexed="64"/>
      </top>
      <bottom style="medium">
        <color indexed="64"/>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bottom style="double">
        <color indexed="64"/>
      </bottom>
      <diagonal/>
    </border>
    <border>
      <left/>
      <right/>
      <top style="double">
        <color indexed="64"/>
      </top>
      <bottom style="thin">
        <color indexed="64"/>
      </bottom>
      <diagonal/>
    </border>
  </borders>
  <cellStyleXfs count="3">
    <xf numFmtId="0" fontId="0" fillId="0" borderId="0"/>
    <xf numFmtId="0" fontId="12" fillId="0" borderId="0" applyNumberFormat="0" applyFill="0" applyBorder="0" applyAlignment="0" applyProtection="0"/>
    <xf numFmtId="9" fontId="27" fillId="0" borderId="0" applyFont="0" applyFill="0" applyBorder="0" applyAlignment="0" applyProtection="0"/>
  </cellStyleXfs>
  <cellXfs count="278">
    <xf numFmtId="0" fontId="0" fillId="0" borderId="0" xfId="0"/>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alignment horizontal="left" vertical="top"/>
    </xf>
    <xf numFmtId="0" fontId="2" fillId="0" borderId="1" xfId="0" applyFont="1" applyBorder="1" applyAlignment="1">
      <alignment horizontal="left" vertical="top"/>
    </xf>
    <xf numFmtId="0" fontId="4" fillId="2"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2" fillId="0" borderId="1" xfId="0" applyFont="1" applyBorder="1" applyAlignment="1">
      <alignment horizontal="left" vertical="top" wrapText="1"/>
    </xf>
    <xf numFmtId="0" fontId="1" fillId="3" borderId="1" xfId="0" applyFont="1" applyFill="1" applyBorder="1" applyAlignment="1">
      <alignment horizontal="left" vertical="top"/>
    </xf>
    <xf numFmtId="0" fontId="2" fillId="3" borderId="1" xfId="0" applyFont="1" applyFill="1" applyBorder="1" applyAlignment="1">
      <alignment horizontal="left" vertical="top" wrapText="1"/>
    </xf>
    <xf numFmtId="0" fontId="1" fillId="5" borderId="1" xfId="0" applyFont="1" applyFill="1" applyBorder="1" applyAlignment="1">
      <alignment horizontal="left" vertical="top"/>
    </xf>
    <xf numFmtId="0" fontId="4"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2" fillId="5" borderId="1" xfId="0" applyFont="1" applyFill="1" applyBorder="1" applyAlignment="1">
      <alignment vertical="top" wrapText="1"/>
    </xf>
    <xf numFmtId="0" fontId="3" fillId="0" borderId="0" xfId="0" applyFont="1" applyAlignment="1">
      <alignment horizontal="left" vertical="top" wrapText="1"/>
    </xf>
    <xf numFmtId="0" fontId="0" fillId="0" borderId="0" xfId="0" applyAlignment="1">
      <alignment horizontal="left" vertical="top"/>
    </xf>
    <xf numFmtId="0" fontId="6" fillId="2" borderId="1" xfId="0" applyFont="1" applyFill="1" applyBorder="1" applyAlignment="1">
      <alignment horizontal="left" vertical="top" wrapText="1"/>
    </xf>
    <xf numFmtId="0" fontId="6" fillId="5" borderId="1" xfId="0" applyFont="1" applyFill="1" applyBorder="1" applyAlignment="1">
      <alignment horizontal="left" vertical="top" wrapText="1"/>
    </xf>
    <xf numFmtId="0" fontId="1" fillId="6" borderId="1" xfId="0" applyFont="1" applyFill="1" applyBorder="1" applyAlignment="1">
      <alignment horizontal="left" vertical="top"/>
    </xf>
    <xf numFmtId="0" fontId="4" fillId="6" borderId="1" xfId="0" applyFont="1" applyFill="1" applyBorder="1" applyAlignment="1">
      <alignment horizontal="left" vertical="top" wrapText="1"/>
    </xf>
    <xf numFmtId="0" fontId="4" fillId="0" borderId="0" xfId="0" applyFont="1" applyAlignment="1">
      <alignment horizontal="left" vertical="top" wrapText="1"/>
    </xf>
    <xf numFmtId="0" fontId="2" fillId="0" borderId="0" xfId="0" applyFont="1" applyAlignment="1">
      <alignment wrapText="1"/>
    </xf>
    <xf numFmtId="0" fontId="11" fillId="3" borderId="1" xfId="0" applyFont="1" applyFill="1" applyBorder="1" applyAlignment="1">
      <alignment horizontal="left" vertical="top" wrapText="1"/>
    </xf>
    <xf numFmtId="0" fontId="6" fillId="6" borderId="1" xfId="0" applyFont="1" applyFill="1" applyBorder="1" applyAlignment="1">
      <alignment horizontal="left" vertical="top" wrapText="1"/>
    </xf>
    <xf numFmtId="0" fontId="6" fillId="3" borderId="1" xfId="0" applyFont="1" applyFill="1" applyBorder="1" applyAlignment="1">
      <alignment horizontal="left" vertical="top"/>
    </xf>
    <xf numFmtId="0" fontId="6" fillId="3"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13" fillId="0" borderId="1" xfId="0" applyFont="1" applyBorder="1" applyAlignment="1">
      <alignment horizontal="left" vertical="top" wrapText="1"/>
    </xf>
    <xf numFmtId="0" fontId="13" fillId="0" borderId="0" xfId="0" applyFont="1" applyAlignment="1">
      <alignment horizontal="left" vertical="top" wrapText="1"/>
    </xf>
    <xf numFmtId="0" fontId="14" fillId="0" borderId="0" xfId="0" applyFont="1" applyAlignment="1">
      <alignment horizontal="left" vertical="top"/>
    </xf>
    <xf numFmtId="0" fontId="6" fillId="0" borderId="1" xfId="0" applyFont="1" applyBorder="1" applyAlignment="1">
      <alignment horizontal="left" vertical="top"/>
    </xf>
    <xf numFmtId="0" fontId="3" fillId="7" borderId="1" xfId="0" applyFont="1" applyFill="1" applyBorder="1" applyAlignment="1">
      <alignment horizontal="left" vertical="top" wrapText="1"/>
    </xf>
    <xf numFmtId="0" fontId="13" fillId="7"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16" fillId="0" borderId="0" xfId="0" applyFont="1"/>
    <xf numFmtId="0" fontId="0" fillId="0" borderId="0" xfId="0" applyAlignment="1">
      <alignment wrapText="1"/>
    </xf>
    <xf numFmtId="0" fontId="2" fillId="0" borderId="0" xfId="0" applyFont="1" applyAlignment="1">
      <alignment horizontal="left" vertical="top"/>
    </xf>
    <xf numFmtId="0" fontId="14" fillId="0" borderId="0" xfId="0" applyFont="1"/>
    <xf numFmtId="0" fontId="6" fillId="0" borderId="0" xfId="0" applyFont="1" applyAlignment="1">
      <alignment horizontal="left" vertical="top" wrapText="1"/>
    </xf>
    <xf numFmtId="0" fontId="2" fillId="0" borderId="0" xfId="0" applyFont="1" applyAlignment="1">
      <alignment horizontal="left" vertical="top" wrapText="1"/>
    </xf>
    <xf numFmtId="0" fontId="6" fillId="0" borderId="0" xfId="0" applyFont="1" applyAlignment="1">
      <alignment horizontal="left" vertical="top"/>
    </xf>
    <xf numFmtId="0" fontId="1" fillId="0" borderId="0" xfId="0" applyFont="1" applyAlignment="1">
      <alignment horizontal="left" vertical="top"/>
    </xf>
    <xf numFmtId="0" fontId="1" fillId="3" borderId="5" xfId="0" applyFont="1" applyFill="1" applyBorder="1" applyAlignment="1">
      <alignment horizontal="left" vertical="top"/>
    </xf>
    <xf numFmtId="0" fontId="6" fillId="3" borderId="5" xfId="0" applyFont="1" applyFill="1" applyBorder="1" applyAlignment="1">
      <alignment horizontal="left" vertical="top" wrapText="1"/>
    </xf>
    <xf numFmtId="0" fontId="4" fillId="3" borderId="5" xfId="0" applyFont="1" applyFill="1" applyBorder="1" applyAlignment="1">
      <alignment horizontal="left" vertical="top" wrapText="1"/>
    </xf>
    <xf numFmtId="0" fontId="0" fillId="0" borderId="1" xfId="0" applyBorder="1"/>
    <xf numFmtId="0" fontId="4" fillId="5" borderId="1" xfId="0" applyFont="1" applyFill="1" applyBorder="1" applyAlignment="1">
      <alignment vertical="top" wrapText="1"/>
    </xf>
    <xf numFmtId="0" fontId="15" fillId="8" borderId="1" xfId="0" applyFont="1" applyFill="1" applyBorder="1" applyAlignment="1">
      <alignment horizontal="left" vertical="top" wrapText="1"/>
    </xf>
    <xf numFmtId="0" fontId="4" fillId="8" borderId="1" xfId="0" applyFont="1" applyFill="1" applyBorder="1" applyAlignment="1">
      <alignment horizontal="left" vertical="top" wrapText="1"/>
    </xf>
    <xf numFmtId="0" fontId="6" fillId="9" borderId="1" xfId="0" applyFont="1" applyFill="1" applyBorder="1" applyAlignment="1">
      <alignment horizontal="left" vertical="top" wrapText="1"/>
    </xf>
    <xf numFmtId="0" fontId="2" fillId="8" borderId="1" xfId="0" applyFont="1" applyFill="1" applyBorder="1" applyAlignment="1">
      <alignment horizontal="left" vertical="top" wrapText="1"/>
    </xf>
    <xf numFmtId="0" fontId="7" fillId="8"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10" borderId="1" xfId="0" applyFont="1" applyFill="1" applyBorder="1" applyAlignment="1">
      <alignment horizontal="left" vertical="top"/>
    </xf>
    <xf numFmtId="0" fontId="4" fillId="10" borderId="1" xfId="0" applyFont="1" applyFill="1" applyBorder="1" applyAlignment="1">
      <alignment horizontal="left" vertical="top" wrapText="1"/>
    </xf>
    <xf numFmtId="0" fontId="6" fillId="10" borderId="1" xfId="0" applyFont="1" applyFill="1" applyBorder="1" applyAlignment="1">
      <alignment horizontal="left" vertical="top" wrapText="1"/>
    </xf>
    <xf numFmtId="0" fontId="6" fillId="10" borderId="2" xfId="0" applyFont="1" applyFill="1" applyBorder="1" applyAlignment="1">
      <alignment horizontal="left" vertical="top" wrapText="1"/>
    </xf>
    <xf numFmtId="0" fontId="2" fillId="10" borderId="1" xfId="0" applyFont="1" applyFill="1" applyBorder="1" applyAlignment="1">
      <alignment horizontal="left" vertical="top" wrapText="1"/>
    </xf>
    <xf numFmtId="0" fontId="2" fillId="10" borderId="1" xfId="0" applyFont="1" applyFill="1" applyBorder="1" applyAlignment="1">
      <alignment horizontal="left" vertical="top"/>
    </xf>
    <xf numFmtId="0" fontId="6" fillId="5" borderId="1" xfId="0" applyFont="1" applyFill="1" applyBorder="1" applyAlignment="1">
      <alignment vertical="top" wrapText="1"/>
    </xf>
    <xf numFmtId="0" fontId="2" fillId="0" borderId="3" xfId="0" applyFont="1" applyBorder="1" applyAlignment="1">
      <alignment horizontal="left" vertical="top"/>
    </xf>
    <xf numFmtId="0" fontId="4" fillId="6" borderId="2" xfId="0" applyFont="1" applyFill="1" applyBorder="1" applyAlignment="1">
      <alignment vertical="top" wrapText="1"/>
    </xf>
    <xf numFmtId="0" fontId="1" fillId="0" borderId="4" xfId="0" applyFont="1" applyBorder="1" applyAlignment="1">
      <alignment horizontal="center" vertical="top"/>
    </xf>
    <xf numFmtId="0" fontId="21" fillId="0" borderId="1" xfId="0" applyFont="1" applyBorder="1" applyAlignment="1">
      <alignment horizontal="center" vertical="top" wrapText="1"/>
    </xf>
    <xf numFmtId="0" fontId="2" fillId="0" borderId="2" xfId="0" applyFont="1" applyBorder="1" applyAlignment="1">
      <alignment horizontal="left" vertical="top"/>
    </xf>
    <xf numFmtId="0" fontId="1" fillId="0" borderId="6" xfId="0" applyFont="1" applyBorder="1" applyAlignment="1">
      <alignment horizontal="left" vertical="top" wrapText="1"/>
    </xf>
    <xf numFmtId="0" fontId="3" fillId="0" borderId="6" xfId="0" applyFont="1" applyBorder="1" applyAlignment="1">
      <alignment horizontal="left" vertical="top" wrapText="1"/>
    </xf>
    <xf numFmtId="0" fontId="2" fillId="0" borderId="6" xfId="0" applyFont="1" applyBorder="1" applyAlignment="1">
      <alignment horizontal="left" vertical="top"/>
    </xf>
    <xf numFmtId="0" fontId="2" fillId="0" borderId="10" xfId="0" applyFont="1" applyBorder="1" applyAlignment="1">
      <alignment horizontal="left" vertical="top"/>
    </xf>
    <xf numFmtId="0" fontId="1" fillId="0" borderId="12" xfId="0" applyFont="1" applyBorder="1" applyAlignment="1">
      <alignment horizontal="left" vertical="top" wrapText="1"/>
    </xf>
    <xf numFmtId="0" fontId="1" fillId="0" borderId="15" xfId="0" applyFont="1" applyBorder="1" applyAlignment="1">
      <alignment horizontal="center" vertical="top"/>
    </xf>
    <xf numFmtId="0" fontId="21" fillId="0" borderId="6" xfId="0" applyFont="1" applyBorder="1" applyAlignment="1">
      <alignment horizontal="center" vertical="top" wrapText="1"/>
    </xf>
    <xf numFmtId="0" fontId="1" fillId="0" borderId="18" xfId="0" applyFont="1" applyBorder="1" applyAlignment="1">
      <alignment horizontal="left" vertical="top" wrapText="1"/>
    </xf>
    <xf numFmtId="0" fontId="2" fillId="0" borderId="18" xfId="0" applyFont="1" applyBorder="1" applyAlignment="1">
      <alignment horizontal="left" vertical="top"/>
    </xf>
    <xf numFmtId="0" fontId="2" fillId="0" borderId="19" xfId="0" applyFont="1" applyBorder="1" applyAlignment="1">
      <alignment horizontal="left" vertical="top"/>
    </xf>
    <xf numFmtId="0" fontId="2" fillId="0" borderId="20" xfId="0" applyFont="1" applyBorder="1" applyAlignment="1">
      <alignment horizontal="left" vertical="top"/>
    </xf>
    <xf numFmtId="0" fontId="21" fillId="0" borderId="22" xfId="0" applyFont="1" applyBorder="1" applyAlignment="1">
      <alignment horizontal="center" vertical="top" wrapText="1"/>
    </xf>
    <xf numFmtId="0" fontId="2" fillId="0" borderId="22" xfId="0" applyFont="1" applyBorder="1" applyAlignment="1">
      <alignment horizontal="left" vertical="top"/>
    </xf>
    <xf numFmtId="0" fontId="2" fillId="0" borderId="23" xfId="0" applyFont="1" applyBorder="1" applyAlignment="1">
      <alignment horizontal="left" vertical="top"/>
    </xf>
    <xf numFmtId="0" fontId="2" fillId="0" borderId="21" xfId="0" applyFont="1" applyBorder="1" applyAlignment="1">
      <alignment horizontal="left" vertical="top"/>
    </xf>
    <xf numFmtId="0" fontId="21" fillId="0" borderId="5" xfId="0" applyFont="1" applyBorder="1" applyAlignment="1">
      <alignment horizontal="center" vertical="top" wrapText="1"/>
    </xf>
    <xf numFmtId="0" fontId="2" fillId="0" borderId="5" xfId="0" applyFont="1" applyBorder="1" applyAlignment="1">
      <alignment horizontal="left" vertical="top"/>
    </xf>
    <xf numFmtId="0" fontId="2" fillId="0" borderId="24" xfId="0" applyFont="1" applyBorder="1" applyAlignment="1">
      <alignment horizontal="left" vertical="top"/>
    </xf>
    <xf numFmtId="0" fontId="1" fillId="0" borderId="21" xfId="0" applyFont="1" applyBorder="1" applyAlignment="1">
      <alignment horizontal="left" vertical="top"/>
    </xf>
    <xf numFmtId="0" fontId="1" fillId="14" borderId="1" xfId="0" applyFont="1" applyFill="1" applyBorder="1" applyAlignment="1">
      <alignment horizontal="left" vertical="top"/>
    </xf>
    <xf numFmtId="0" fontId="2" fillId="14" borderId="1" xfId="0" applyFont="1" applyFill="1" applyBorder="1" applyAlignment="1">
      <alignment horizontal="left" vertical="top" wrapText="1"/>
    </xf>
    <xf numFmtId="0" fontId="6" fillId="14" borderId="1" xfId="0" applyFont="1" applyFill="1" applyBorder="1" applyAlignment="1">
      <alignment horizontal="left" vertical="top" wrapText="1"/>
    </xf>
    <xf numFmtId="0" fontId="7" fillId="14" borderId="1" xfId="0" applyFont="1" applyFill="1" applyBorder="1" applyAlignment="1">
      <alignment horizontal="left" vertical="top"/>
    </xf>
    <xf numFmtId="0" fontId="2" fillId="14" borderId="1" xfId="0" applyFont="1" applyFill="1" applyBorder="1" applyAlignment="1">
      <alignment horizontal="left" vertical="top"/>
    </xf>
    <xf numFmtId="0" fontId="3" fillId="14" borderId="1" xfId="0" applyFont="1" applyFill="1" applyBorder="1" applyAlignment="1">
      <alignment horizontal="left" vertical="top" wrapText="1"/>
    </xf>
    <xf numFmtId="0" fontId="2" fillId="8" borderId="1" xfId="0" applyFont="1" applyFill="1" applyBorder="1" applyAlignment="1">
      <alignment horizontal="left" vertical="top"/>
    </xf>
    <xf numFmtId="0" fontId="4" fillId="10" borderId="1" xfId="0" applyFont="1" applyFill="1" applyBorder="1" applyAlignment="1">
      <alignment vertical="top" wrapText="1"/>
    </xf>
    <xf numFmtId="0" fontId="22" fillId="0" borderId="1" xfId="0" applyFont="1" applyBorder="1" applyAlignment="1">
      <alignment horizontal="left" vertical="top" wrapText="1"/>
    </xf>
    <xf numFmtId="0" fontId="22" fillId="0" borderId="2" xfId="0" applyFont="1" applyBorder="1" applyAlignment="1">
      <alignment horizontal="left" vertical="top" wrapText="1"/>
    </xf>
    <xf numFmtId="0" fontId="23" fillId="0" borderId="0" xfId="0" applyFont="1"/>
    <xf numFmtId="0" fontId="25" fillId="12" borderId="4" xfId="0" applyFont="1" applyFill="1" applyBorder="1" applyAlignment="1">
      <alignment vertical="top"/>
    </xf>
    <xf numFmtId="0" fontId="1" fillId="13" borderId="4" xfId="0" applyFont="1" applyFill="1" applyBorder="1" applyAlignment="1">
      <alignment vertical="top"/>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1" fillId="13" borderId="4" xfId="0" applyFont="1" applyFill="1" applyBorder="1" applyAlignment="1">
      <alignment vertical="top" wrapText="1"/>
    </xf>
    <xf numFmtId="0" fontId="1" fillId="0" borderId="4" xfId="0" applyFont="1" applyBorder="1" applyAlignment="1">
      <alignment horizontal="center" vertical="top" wrapText="1"/>
    </xf>
    <xf numFmtId="0" fontId="2" fillId="0" borderId="6" xfId="0" applyFont="1" applyBorder="1" applyAlignment="1">
      <alignment horizontal="left" vertical="top" wrapText="1"/>
    </xf>
    <xf numFmtId="0" fontId="2" fillId="0" borderId="10" xfId="0" applyFont="1" applyBorder="1" applyAlignment="1">
      <alignment horizontal="left" vertical="top" wrapText="1"/>
    </xf>
    <xf numFmtId="0" fontId="1" fillId="12" borderId="11" xfId="0" applyFont="1" applyFill="1" applyBorder="1" applyAlignment="1">
      <alignment horizontal="center" vertical="top" wrapText="1"/>
    </xf>
    <xf numFmtId="0" fontId="0" fillId="0" borderId="9" xfId="0" applyBorder="1" applyAlignment="1">
      <alignment wrapText="1"/>
    </xf>
    <xf numFmtId="0" fontId="2" fillId="0" borderId="2" xfId="0" applyFont="1" applyBorder="1" applyAlignment="1">
      <alignment horizontal="left" vertical="top" wrapText="1"/>
    </xf>
    <xf numFmtId="0" fontId="26" fillId="0" borderId="6" xfId="0" applyFont="1" applyBorder="1" applyAlignment="1">
      <alignment horizontal="center" vertical="top" wrapText="1"/>
    </xf>
    <xf numFmtId="0" fontId="4" fillId="0" borderId="6" xfId="0" applyFont="1" applyBorder="1" applyAlignment="1">
      <alignment horizontal="left" vertical="top" wrapText="1"/>
    </xf>
    <xf numFmtId="0" fontId="21" fillId="0" borderId="17" xfId="0" applyFont="1" applyBorder="1" applyAlignment="1">
      <alignment vertical="top" wrapText="1"/>
    </xf>
    <xf numFmtId="0" fontId="1" fillId="13" borderId="17" xfId="0" applyFont="1" applyFill="1" applyBorder="1" applyAlignment="1">
      <alignment vertical="top"/>
    </xf>
    <xf numFmtId="0" fontId="26" fillId="0" borderId="4" xfId="0" applyFont="1" applyBorder="1" applyAlignment="1">
      <alignment horizontal="center" vertical="top" wrapText="1"/>
    </xf>
    <xf numFmtId="0" fontId="1" fillId="0" borderId="4" xfId="0" applyFont="1" applyBorder="1" applyAlignment="1">
      <alignment horizontal="left" vertical="top" wrapText="1"/>
    </xf>
    <xf numFmtId="0" fontId="4" fillId="0" borderId="4" xfId="0" applyFont="1" applyBorder="1" applyAlignment="1">
      <alignment horizontal="left" vertical="top" wrapText="1"/>
    </xf>
    <xf numFmtId="0" fontId="3" fillId="0" borderId="4" xfId="0" applyFont="1" applyBorder="1" applyAlignment="1">
      <alignment horizontal="left" vertical="top" wrapText="1"/>
    </xf>
    <xf numFmtId="0" fontId="2" fillId="0" borderId="4" xfId="0" applyFont="1" applyBorder="1" applyAlignment="1">
      <alignment horizontal="left" vertical="top" wrapText="1"/>
    </xf>
    <xf numFmtId="0" fontId="2" fillId="0" borderId="25" xfId="0" applyFont="1" applyBorder="1" applyAlignment="1">
      <alignment horizontal="left" vertical="top" wrapText="1"/>
    </xf>
    <xf numFmtId="0" fontId="4" fillId="10" borderId="2" xfId="0" applyFont="1" applyFill="1" applyBorder="1" applyAlignment="1">
      <alignment vertical="top" wrapText="1"/>
    </xf>
    <xf numFmtId="0" fontId="0" fillId="15" borderId="1" xfId="0" applyFill="1" applyBorder="1"/>
    <xf numFmtId="0" fontId="0" fillId="16" borderId="1" xfId="0" applyFill="1" applyBorder="1"/>
    <xf numFmtId="0" fontId="0" fillId="17" borderId="1" xfId="0" applyFill="1" applyBorder="1"/>
    <xf numFmtId="0" fontId="0" fillId="11" borderId="1" xfId="0" applyFill="1" applyBorder="1"/>
    <xf numFmtId="0" fontId="0" fillId="18" borderId="1" xfId="0" applyFill="1" applyBorder="1"/>
    <xf numFmtId="0" fontId="0" fillId="19" borderId="1" xfId="0" applyFill="1" applyBorder="1"/>
    <xf numFmtId="0" fontId="0" fillId="20" borderId="1" xfId="0" applyFill="1" applyBorder="1"/>
    <xf numFmtId="0" fontId="16" fillId="0" borderId="1" xfId="0" applyFont="1" applyBorder="1"/>
    <xf numFmtId="0" fontId="0" fillId="0" borderId="5" xfId="0" applyBorder="1"/>
    <xf numFmtId="9" fontId="0" fillId="0" borderId="1" xfId="2" applyFont="1" applyBorder="1" applyAlignment="1">
      <alignment vertical="center"/>
    </xf>
    <xf numFmtId="0" fontId="0" fillId="0" borderId="2" xfId="0" applyBorder="1"/>
    <xf numFmtId="0" fontId="26" fillId="0" borderId="0" xfId="0" applyFont="1" applyAlignment="1">
      <alignment horizontal="center" vertical="top" wrapText="1"/>
    </xf>
    <xf numFmtId="0" fontId="4" fillId="5" borderId="2" xfId="0" applyFont="1" applyFill="1" applyBorder="1" applyAlignment="1">
      <alignment horizontal="left" vertical="top" wrapText="1"/>
    </xf>
    <xf numFmtId="0" fontId="22" fillId="5" borderId="1" xfId="0" applyFont="1" applyFill="1" applyBorder="1" applyAlignment="1">
      <alignment horizontal="left" vertical="top" wrapText="1"/>
    </xf>
    <xf numFmtId="0" fontId="22" fillId="2" borderId="1" xfId="0" applyFont="1" applyFill="1" applyBorder="1" applyAlignment="1">
      <alignment horizontal="left" vertical="top" wrapText="1"/>
    </xf>
    <xf numFmtId="0" fontId="22" fillId="6" borderId="1" xfId="0" applyFont="1" applyFill="1" applyBorder="1" applyAlignment="1">
      <alignment horizontal="left" vertical="top" wrapText="1"/>
    </xf>
    <xf numFmtId="0" fontId="22" fillId="14" borderId="1" xfId="0" applyFont="1" applyFill="1" applyBorder="1" applyAlignment="1">
      <alignment horizontal="left" vertical="top" wrapText="1"/>
    </xf>
    <xf numFmtId="0" fontId="22" fillId="9" borderId="1" xfId="0" applyFont="1" applyFill="1" applyBorder="1" applyAlignment="1">
      <alignment horizontal="left" vertical="top" wrapText="1"/>
    </xf>
    <xf numFmtId="0" fontId="22" fillId="3" borderId="1" xfId="0" applyFont="1" applyFill="1" applyBorder="1" applyAlignment="1">
      <alignment horizontal="left" vertical="top" wrapText="1"/>
    </xf>
    <xf numFmtId="0" fontId="24" fillId="0" borderId="1" xfId="0" applyFont="1" applyBorder="1" applyAlignment="1">
      <alignment horizontal="center" vertical="top"/>
    </xf>
    <xf numFmtId="0" fontId="1" fillId="0" borderId="1" xfId="0" applyFont="1" applyBorder="1" applyAlignment="1">
      <alignment horizontal="center" vertical="top"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3" fillId="0" borderId="0" xfId="0" applyFont="1" applyAlignment="1">
      <alignment horizontal="center" vertical="center"/>
    </xf>
    <xf numFmtId="0" fontId="25" fillId="12" borderId="6" xfId="0" applyFont="1" applyFill="1" applyBorder="1" applyAlignment="1">
      <alignment horizontal="center" vertical="center"/>
    </xf>
    <xf numFmtId="0" fontId="28" fillId="7" borderId="1"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28" fillId="0" borderId="1" xfId="0" applyFont="1" applyBorder="1" applyAlignment="1">
      <alignment horizontal="center" vertical="center"/>
    </xf>
    <xf numFmtId="0" fontId="30" fillId="7" borderId="1" xfId="0" applyFont="1" applyFill="1" applyBorder="1" applyAlignment="1">
      <alignment horizontal="center" vertical="center" wrapText="1"/>
    </xf>
    <xf numFmtId="0" fontId="6" fillId="0" borderId="15" xfId="0" applyFont="1" applyBorder="1" applyAlignment="1">
      <alignment horizontal="center" vertical="top"/>
    </xf>
    <xf numFmtId="0" fontId="6" fillId="0" borderId="16" xfId="0" applyFont="1" applyBorder="1" applyAlignment="1">
      <alignment horizontal="center" vertical="top"/>
    </xf>
    <xf numFmtId="0" fontId="6" fillId="0" borderId="14" xfId="0" applyFont="1" applyBorder="1" applyAlignment="1">
      <alignment horizontal="center" vertical="top"/>
    </xf>
    <xf numFmtId="164" fontId="6" fillId="0" borderId="15" xfId="0" applyNumberFormat="1" applyFont="1" applyBorder="1" applyAlignment="1">
      <alignment horizontal="center" vertical="top"/>
    </xf>
    <xf numFmtId="0" fontId="13" fillId="0" borderId="15" xfId="0" applyFont="1" applyBorder="1" applyAlignment="1">
      <alignment horizontal="left" vertical="top" wrapText="1"/>
    </xf>
    <xf numFmtId="0" fontId="6" fillId="20" borderId="1" xfId="0" applyFont="1" applyFill="1" applyBorder="1" applyAlignment="1">
      <alignment horizontal="left" vertical="top" wrapText="1"/>
    </xf>
    <xf numFmtId="0" fontId="4" fillId="20" borderId="1" xfId="0" applyFont="1" applyFill="1" applyBorder="1" applyAlignment="1">
      <alignment horizontal="left" vertical="top" wrapText="1"/>
    </xf>
    <xf numFmtId="0" fontId="1" fillId="20" borderId="1" xfId="0" applyFont="1" applyFill="1" applyBorder="1" applyAlignment="1">
      <alignment horizontal="left" vertical="top"/>
    </xf>
    <xf numFmtId="0" fontId="1" fillId="20" borderId="5" xfId="0" applyFont="1" applyFill="1" applyBorder="1" applyAlignment="1">
      <alignment horizontal="left" vertical="top"/>
    </xf>
    <xf numFmtId="0" fontId="6" fillId="20" borderId="5" xfId="0" applyFont="1" applyFill="1" applyBorder="1" applyAlignment="1">
      <alignment horizontal="left" vertical="top" wrapText="1"/>
    </xf>
    <xf numFmtId="0" fontId="3" fillId="20" borderId="1" xfId="0" applyFont="1" applyFill="1" applyBorder="1" applyAlignment="1">
      <alignment horizontal="left" vertical="top" wrapText="1"/>
    </xf>
    <xf numFmtId="0" fontId="22" fillId="20" borderId="1" xfId="0" applyFont="1" applyFill="1" applyBorder="1" applyAlignment="1">
      <alignment horizontal="left" vertical="top" wrapText="1"/>
    </xf>
    <xf numFmtId="0" fontId="16" fillId="0" borderId="0" xfId="0" applyFont="1" applyAlignment="1">
      <alignment vertical="top"/>
    </xf>
    <xf numFmtId="1" fontId="29" fillId="6" borderId="1" xfId="0" applyNumberFormat="1" applyFont="1" applyFill="1" applyBorder="1" applyAlignment="1">
      <alignment horizontal="center" vertical="center" wrapText="1"/>
    </xf>
    <xf numFmtId="0" fontId="29" fillId="2" borderId="1" xfId="0" applyFont="1" applyFill="1" applyBorder="1" applyAlignment="1">
      <alignment horizontal="center" vertical="top" wrapText="1"/>
    </xf>
    <xf numFmtId="0" fontId="29" fillId="6" borderId="1"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29" fillId="20" borderId="1" xfId="0" applyFont="1" applyFill="1" applyBorder="1" applyAlignment="1">
      <alignment horizontal="center" vertical="center" wrapText="1"/>
    </xf>
    <xf numFmtId="9" fontId="0" fillId="0" borderId="0" xfId="2" applyFont="1" applyBorder="1" applyAlignment="1">
      <alignment vertical="center"/>
    </xf>
    <xf numFmtId="9" fontId="16" fillId="0" borderId="26" xfId="2" applyFont="1" applyBorder="1" applyAlignment="1">
      <alignment vertical="center"/>
    </xf>
    <xf numFmtId="9" fontId="31" fillId="0" borderId="0" xfId="2" applyFont="1" applyBorder="1" applyAlignment="1">
      <alignment horizontal="center" vertical="center"/>
    </xf>
    <xf numFmtId="0" fontId="1" fillId="5" borderId="3" xfId="0" applyFont="1" applyFill="1" applyBorder="1" applyAlignment="1">
      <alignment horizontal="left" vertical="top"/>
    </xf>
    <xf numFmtId="0" fontId="3" fillId="2" borderId="3" xfId="0" applyFont="1" applyFill="1" applyBorder="1" applyAlignment="1">
      <alignment horizontal="left" vertical="top" wrapText="1"/>
    </xf>
    <xf numFmtId="166" fontId="31" fillId="0" borderId="0" xfId="2" applyNumberFormat="1" applyFont="1" applyBorder="1" applyAlignment="1">
      <alignment horizontal="center" vertical="center"/>
    </xf>
    <xf numFmtId="9" fontId="31" fillId="0" borderId="0" xfId="2" applyFont="1" applyBorder="1" applyAlignment="1">
      <alignment horizontal="center" vertical="center" wrapText="1"/>
    </xf>
    <xf numFmtId="167" fontId="31" fillId="0" borderId="0" xfId="2" applyNumberFormat="1" applyFont="1" applyBorder="1" applyAlignment="1">
      <alignment horizontal="center" vertical="center"/>
    </xf>
    <xf numFmtId="168" fontId="31" fillId="0" borderId="0" xfId="2" applyNumberFormat="1" applyFont="1" applyBorder="1" applyAlignment="1">
      <alignment horizontal="center" vertical="center"/>
    </xf>
    <xf numFmtId="170" fontId="31" fillId="0" borderId="0" xfId="2" applyNumberFormat="1" applyFont="1" applyBorder="1" applyAlignment="1">
      <alignment horizontal="center" vertical="center"/>
    </xf>
    <xf numFmtId="9" fontId="31" fillId="21" borderId="0" xfId="2" applyFont="1" applyFill="1" applyBorder="1" applyAlignment="1">
      <alignment horizontal="center" vertical="center" wrapText="1"/>
    </xf>
    <xf numFmtId="171" fontId="31" fillId="0" borderId="0" xfId="2" applyNumberFormat="1" applyFont="1" applyBorder="1" applyAlignment="1">
      <alignment horizontal="center" vertical="center"/>
    </xf>
    <xf numFmtId="172" fontId="31" fillId="0" borderId="0" xfId="2" applyNumberFormat="1" applyFont="1" applyBorder="1" applyAlignment="1">
      <alignment horizontal="center" vertical="center"/>
    </xf>
    <xf numFmtId="16" fontId="0" fillId="0" borderId="0" xfId="0" applyNumberFormat="1"/>
    <xf numFmtId="0" fontId="6" fillId="10" borderId="2" xfId="0" applyFont="1" applyFill="1" applyBorder="1" applyAlignment="1">
      <alignment vertical="top" wrapText="1"/>
    </xf>
    <xf numFmtId="0" fontId="8" fillId="0" borderId="1" xfId="0" applyFont="1" applyBorder="1" applyAlignment="1">
      <alignment horizontal="left" vertical="top"/>
    </xf>
    <xf numFmtId="0" fontId="8" fillId="0" borderId="1" xfId="0" applyFont="1" applyBorder="1" applyAlignment="1">
      <alignment horizontal="left" vertical="top" wrapText="1"/>
    </xf>
    <xf numFmtId="0" fontId="33" fillId="0" borderId="0" xfId="0" applyFont="1"/>
    <xf numFmtId="0" fontId="8" fillId="0" borderId="0" xfId="0" applyFont="1" applyAlignment="1">
      <alignment wrapText="1"/>
    </xf>
    <xf numFmtId="0" fontId="8" fillId="0" borderId="0" xfId="0" applyFont="1" applyAlignment="1">
      <alignment horizontal="left" vertical="top" wrapText="1"/>
    </xf>
    <xf numFmtId="0" fontId="8" fillId="0" borderId="0" xfId="0" applyFont="1" applyAlignment="1">
      <alignment horizontal="left" vertical="top"/>
    </xf>
    <xf numFmtId="0" fontId="2" fillId="3" borderId="28" xfId="0" applyFont="1" applyFill="1" applyBorder="1" applyAlignment="1">
      <alignment horizontal="left" vertical="top" wrapText="1"/>
    </xf>
    <xf numFmtId="0" fontId="4" fillId="4" borderId="1" xfId="0" applyFont="1" applyFill="1" applyBorder="1" applyAlignment="1">
      <alignment horizontal="left" vertical="top"/>
    </xf>
    <xf numFmtId="0" fontId="28" fillId="7" borderId="1" xfId="0" applyFont="1" applyFill="1" applyBorder="1" applyAlignment="1">
      <alignment horizontal="center" vertical="center"/>
    </xf>
    <xf numFmtId="0" fontId="3" fillId="0" borderId="1" xfId="0" applyFont="1" applyBorder="1" applyAlignment="1">
      <alignment horizontal="left" vertical="top"/>
    </xf>
    <xf numFmtId="0" fontId="2" fillId="3" borderId="5" xfId="0" applyFont="1" applyFill="1" applyBorder="1" applyAlignment="1">
      <alignment horizontal="left" vertical="top" wrapText="1"/>
    </xf>
    <xf numFmtId="0" fontId="19" fillId="0" borderId="1" xfId="0" applyFont="1" applyBorder="1" applyAlignment="1">
      <alignment horizontal="left" vertical="top" wrapText="1"/>
    </xf>
    <xf numFmtId="0" fontId="15" fillId="5" borderId="1" xfId="0" applyFont="1" applyFill="1" applyBorder="1" applyAlignment="1">
      <alignment horizontal="left" vertical="top" wrapText="1"/>
    </xf>
    <xf numFmtId="0" fontId="2" fillId="0" borderId="1" xfId="1" applyFont="1" applyFill="1" applyBorder="1" applyAlignment="1">
      <alignment horizontal="left" vertical="top" wrapText="1"/>
    </xf>
    <xf numFmtId="0" fontId="39" fillId="0" borderId="1" xfId="0" applyFont="1" applyBorder="1" applyAlignment="1">
      <alignment horizontal="left" vertical="top" wrapText="1"/>
    </xf>
    <xf numFmtId="0" fontId="40" fillId="6" borderId="1" xfId="0" applyFont="1" applyFill="1" applyBorder="1" applyAlignment="1">
      <alignment horizontal="left" vertical="top" wrapText="1"/>
    </xf>
    <xf numFmtId="0" fontId="0" fillId="0" borderId="0" xfId="0" applyAlignment="1">
      <alignment horizontal="left" vertical="center" wrapText="1"/>
    </xf>
    <xf numFmtId="0" fontId="1" fillId="3" borderId="5" xfId="0" applyFont="1" applyFill="1" applyBorder="1" applyAlignment="1">
      <alignment horizontal="center" vertical="top"/>
    </xf>
    <xf numFmtId="0" fontId="1" fillId="5" borderId="8" xfId="0" applyFont="1" applyFill="1" applyBorder="1" applyAlignment="1">
      <alignment vertical="top"/>
    </xf>
    <xf numFmtId="0" fontId="1" fillId="5" borderId="27" xfId="0" applyFont="1" applyFill="1" applyBorder="1" applyAlignment="1">
      <alignment vertical="top"/>
    </xf>
    <xf numFmtId="169" fontId="43" fillId="0" borderId="0" xfId="2" applyNumberFormat="1" applyFont="1" applyBorder="1" applyAlignment="1">
      <alignment horizontal="center" vertical="center"/>
    </xf>
    <xf numFmtId="9" fontId="43" fillId="0" borderId="0" xfId="2" applyFont="1" applyBorder="1" applyAlignment="1">
      <alignment horizontal="center" vertical="center" wrapText="1"/>
    </xf>
    <xf numFmtId="0" fontId="13" fillId="9" borderId="1" xfId="0" applyFont="1" applyFill="1" applyBorder="1" applyAlignment="1">
      <alignment horizontal="left" vertical="top"/>
    </xf>
    <xf numFmtId="0" fontId="13" fillId="2" borderId="1" xfId="0" applyFont="1" applyFill="1" applyBorder="1" applyAlignment="1">
      <alignment horizontal="left" vertical="top" wrapText="1"/>
    </xf>
    <xf numFmtId="0" fontId="13" fillId="3" borderId="1" xfId="0" applyFont="1" applyFill="1" applyBorder="1" applyAlignment="1">
      <alignment horizontal="left" vertical="top"/>
    </xf>
    <xf numFmtId="0" fontId="13" fillId="4" borderId="1" xfId="0" applyFont="1" applyFill="1" applyBorder="1" applyAlignment="1">
      <alignment horizontal="left" vertical="top" wrapText="1"/>
    </xf>
    <xf numFmtId="0" fontId="13" fillId="0" borderId="1" xfId="0" applyFont="1" applyBorder="1" applyAlignment="1">
      <alignment horizontal="left" vertical="top"/>
    </xf>
    <xf numFmtId="0" fontId="6" fillId="9" borderId="1" xfId="0" applyFont="1" applyFill="1" applyBorder="1" applyAlignment="1">
      <alignment horizontal="left" vertical="top"/>
    </xf>
    <xf numFmtId="0" fontId="13" fillId="9" borderId="1" xfId="0" applyFont="1" applyFill="1" applyBorder="1" applyAlignment="1">
      <alignment horizontal="left" vertical="top" wrapText="1"/>
    </xf>
    <xf numFmtId="0" fontId="28" fillId="9" borderId="1" xfId="0" applyFont="1" applyFill="1" applyBorder="1" applyAlignment="1">
      <alignment horizontal="center" vertical="center" wrapText="1"/>
    </xf>
    <xf numFmtId="0" fontId="6" fillId="0" borderId="1" xfId="0" applyFont="1" applyBorder="1" applyAlignment="1">
      <alignment horizontal="left" vertical="top" wrapText="1"/>
    </xf>
    <xf numFmtId="1" fontId="28" fillId="6" borderId="1" xfId="0" applyNumberFormat="1" applyFont="1" applyFill="1" applyBorder="1" applyAlignment="1">
      <alignment horizontal="center" vertical="center" wrapText="1"/>
    </xf>
    <xf numFmtId="0" fontId="1" fillId="20" borderId="5" xfId="0" applyFont="1" applyFill="1" applyBorder="1" applyAlignment="1">
      <alignment vertical="top"/>
    </xf>
    <xf numFmtId="0" fontId="1" fillId="20" borderId="6" xfId="0" applyFont="1" applyFill="1" applyBorder="1" applyAlignment="1">
      <alignment vertical="top"/>
    </xf>
    <xf numFmtId="0" fontId="1" fillId="10" borderId="6" xfId="0" applyFont="1" applyFill="1" applyBorder="1" applyAlignment="1">
      <alignment vertical="top"/>
    </xf>
    <xf numFmtId="0" fontId="1" fillId="6" borderId="5" xfId="0" applyFont="1" applyFill="1" applyBorder="1" applyAlignment="1">
      <alignment vertical="top"/>
    </xf>
    <xf numFmtId="0" fontId="1" fillId="6" borderId="6" xfId="0" applyFont="1" applyFill="1" applyBorder="1" applyAlignment="1">
      <alignment vertical="top"/>
    </xf>
    <xf numFmtId="0" fontId="1" fillId="14" borderId="6" xfId="0" applyFont="1" applyFill="1" applyBorder="1" applyAlignment="1">
      <alignment vertical="top"/>
    </xf>
    <xf numFmtId="0" fontId="13" fillId="9" borderId="5" xfId="0" applyFont="1" applyFill="1" applyBorder="1" applyAlignment="1">
      <alignment vertical="top"/>
    </xf>
    <xf numFmtId="0" fontId="13" fillId="9" borderId="6" xfId="0" applyFont="1" applyFill="1" applyBorder="1" applyAlignment="1">
      <alignment vertical="top"/>
    </xf>
    <xf numFmtId="0" fontId="47" fillId="0" borderId="0" xfId="0" applyFont="1"/>
    <xf numFmtId="0" fontId="49" fillId="0" borderId="0" xfId="0" applyFont="1"/>
    <xf numFmtId="0" fontId="50" fillId="0" borderId="0" xfId="0" applyFont="1"/>
    <xf numFmtId="0" fontId="48" fillId="0" borderId="0" xfId="0" applyFont="1"/>
    <xf numFmtId="0" fontId="55" fillId="0" borderId="0" xfId="0" applyFont="1"/>
    <xf numFmtId="0" fontId="0" fillId="0" borderId="0" xfId="0" applyAlignment="1">
      <alignment horizontal="left"/>
    </xf>
    <xf numFmtId="0" fontId="0" fillId="0" borderId="0" xfId="0" applyAlignment="1">
      <alignment horizontal="center"/>
    </xf>
    <xf numFmtId="0" fontId="49" fillId="0" borderId="30" xfId="0" applyFont="1" applyBorder="1"/>
    <xf numFmtId="0" fontId="0" fillId="0" borderId="31" xfId="0" applyBorder="1"/>
    <xf numFmtId="0" fontId="0" fillId="0" borderId="4" xfId="0" applyBorder="1"/>
    <xf numFmtId="9" fontId="16" fillId="0" borderId="0" xfId="2" applyFont="1" applyBorder="1" applyAlignment="1">
      <alignment vertical="center"/>
    </xf>
    <xf numFmtId="0" fontId="57" fillId="0" borderId="1" xfId="0" applyFont="1" applyBorder="1" applyAlignment="1">
      <alignment wrapText="1"/>
    </xf>
    <xf numFmtId="0" fontId="16" fillId="0" borderId="1" xfId="0" applyFont="1" applyBorder="1" applyAlignment="1">
      <alignment wrapText="1"/>
    </xf>
    <xf numFmtId="0" fontId="6" fillId="20" borderId="5" xfId="0" applyFont="1" applyFill="1" applyBorder="1" applyAlignment="1">
      <alignment horizontal="left" vertical="top"/>
    </xf>
    <xf numFmtId="0" fontId="0" fillId="0" borderId="0" xfId="0" applyAlignment="1">
      <alignment horizontal="left" vertical="center" wrapText="1"/>
    </xf>
    <xf numFmtId="0" fontId="34" fillId="0" borderId="0" xfId="0" applyFont="1" applyAlignment="1">
      <alignment horizontal="left" vertical="center" wrapText="1"/>
    </xf>
    <xf numFmtId="0" fontId="0" fillId="0" borderId="0" xfId="0" applyAlignment="1">
      <alignment wrapText="1"/>
    </xf>
    <xf numFmtId="0" fontId="17" fillId="0" borderId="0" xfId="0" applyFont="1" applyAlignment="1">
      <alignment horizontal="center" wrapText="1"/>
    </xf>
    <xf numFmtId="0" fontId="51" fillId="22" borderId="0" xfId="0" applyFont="1" applyFill="1" applyAlignment="1">
      <alignment horizontal="center" wrapText="1"/>
    </xf>
    <xf numFmtId="0" fontId="46" fillId="22" borderId="0" xfId="0" applyFont="1" applyFill="1" applyAlignment="1">
      <alignment wrapText="1"/>
    </xf>
    <xf numFmtId="0" fontId="52" fillId="0" borderId="0" xfId="0" applyFont="1" applyAlignment="1">
      <alignment wrapText="1"/>
    </xf>
    <xf numFmtId="0" fontId="53" fillId="0" borderId="0" xfId="0" applyFont="1" applyAlignment="1">
      <alignment wrapText="1"/>
    </xf>
    <xf numFmtId="0" fontId="0" fillId="0" borderId="0" xfId="0" applyAlignment="1">
      <alignment vertical="center" wrapText="1"/>
    </xf>
    <xf numFmtId="0" fontId="0" fillId="0" borderId="0" xfId="0" applyAlignment="1">
      <alignment horizontal="left" vertical="top" wrapText="1"/>
    </xf>
    <xf numFmtId="0" fontId="0" fillId="0" borderId="29" xfId="0" applyBorder="1" applyAlignment="1">
      <alignment horizontal="center"/>
    </xf>
    <xf numFmtId="0" fontId="0" fillId="0" borderId="0" xfId="0" applyAlignment="1">
      <alignment horizontal="center"/>
    </xf>
    <xf numFmtId="0" fontId="14" fillId="0" borderId="0" xfId="0" applyFont="1" applyAlignment="1">
      <alignment horizontal="left" vertical="top" wrapText="1"/>
    </xf>
    <xf numFmtId="0" fontId="22" fillId="6" borderId="5" xfId="0" applyFont="1" applyFill="1" applyBorder="1" applyAlignment="1">
      <alignment horizontal="center" vertical="top" wrapText="1"/>
    </xf>
    <xf numFmtId="0" fontId="22" fillId="6" borderId="6" xfId="0" applyFont="1" applyFill="1" applyBorder="1" applyAlignment="1">
      <alignment horizontal="center" vertical="top" wrapText="1"/>
    </xf>
    <xf numFmtId="0" fontId="22" fillId="9" borderId="5" xfId="0" applyFont="1" applyFill="1" applyBorder="1" applyAlignment="1">
      <alignment horizontal="center" vertical="top" wrapText="1"/>
    </xf>
    <xf numFmtId="0" fontId="22" fillId="9" borderId="6" xfId="0" applyFont="1" applyFill="1" applyBorder="1" applyAlignment="1">
      <alignment horizontal="center" vertical="top" wrapText="1"/>
    </xf>
    <xf numFmtId="0" fontId="1" fillId="9" borderId="8" xfId="0" applyFont="1" applyFill="1" applyBorder="1" applyAlignment="1">
      <alignment horizontal="center" vertical="top"/>
    </xf>
    <xf numFmtId="0" fontId="1" fillId="9" borderId="7" xfId="0" applyFont="1" applyFill="1" applyBorder="1" applyAlignment="1">
      <alignment horizontal="center" vertical="top"/>
    </xf>
    <xf numFmtId="0" fontId="1" fillId="3" borderId="8" xfId="0" applyFont="1" applyFill="1" applyBorder="1" applyAlignment="1">
      <alignment horizontal="center" vertical="top"/>
    </xf>
    <xf numFmtId="0" fontId="1" fillId="3" borderId="7" xfId="0" applyFont="1" applyFill="1" applyBorder="1" applyAlignment="1">
      <alignment horizontal="center" vertical="top"/>
    </xf>
    <xf numFmtId="165" fontId="31" fillId="0" borderId="0" xfId="2" applyNumberFormat="1" applyFont="1" applyBorder="1" applyAlignment="1">
      <alignment horizontal="center" vertical="center"/>
    </xf>
    <xf numFmtId="0" fontId="32" fillId="21" borderId="5" xfId="0" applyFont="1" applyFill="1" applyBorder="1" applyAlignment="1">
      <alignment horizontal="center" vertical="center"/>
    </xf>
    <xf numFmtId="0" fontId="32" fillId="21" borderId="4" xfId="0" applyFont="1" applyFill="1" applyBorder="1" applyAlignment="1">
      <alignment horizontal="center" vertical="center"/>
    </xf>
    <xf numFmtId="0" fontId="32" fillId="21" borderId="6" xfId="0" applyFont="1" applyFill="1" applyBorder="1" applyAlignment="1">
      <alignment horizontal="center" vertical="center"/>
    </xf>
    <xf numFmtId="0" fontId="28" fillId="7" borderId="2" xfId="0" applyFont="1" applyFill="1" applyBorder="1" applyAlignment="1">
      <alignment horizontal="center" vertical="center"/>
    </xf>
    <xf numFmtId="0" fontId="28" fillId="7" borderId="3" xfId="0" applyFont="1" applyFill="1" applyBorder="1" applyAlignment="1">
      <alignment horizontal="center" vertical="center"/>
    </xf>
    <xf numFmtId="0" fontId="6" fillId="10" borderId="2" xfId="0" applyFont="1" applyFill="1" applyBorder="1" applyAlignment="1">
      <alignment horizontal="left" vertical="top" wrapText="1"/>
    </xf>
    <xf numFmtId="0" fontId="6" fillId="10" borderId="3" xfId="0" applyFont="1" applyFill="1" applyBorder="1" applyAlignment="1">
      <alignment horizontal="left" vertical="top" wrapText="1"/>
    </xf>
    <xf numFmtId="0" fontId="6" fillId="10" borderId="2" xfId="0" applyFont="1" applyFill="1" applyBorder="1" applyAlignment="1">
      <alignment vertical="top" wrapText="1"/>
    </xf>
    <xf numFmtId="0" fontId="6" fillId="10" borderId="3" xfId="0" applyFont="1" applyFill="1" applyBorder="1" applyAlignment="1">
      <alignment vertical="top" wrapText="1"/>
    </xf>
    <xf numFmtId="0" fontId="1" fillId="0" borderId="5" xfId="0" applyFont="1" applyBorder="1" applyAlignment="1">
      <alignment horizontal="left" vertical="top" wrapText="1"/>
    </xf>
    <xf numFmtId="0" fontId="1" fillId="0" borderId="4" xfId="0" applyFont="1" applyBorder="1" applyAlignment="1">
      <alignment horizontal="left" vertical="top" wrapText="1"/>
    </xf>
    <xf numFmtId="0" fontId="1" fillId="0" borderId="6" xfId="0" applyFont="1" applyBorder="1" applyAlignment="1">
      <alignment horizontal="left" vertical="top" wrapText="1"/>
    </xf>
    <xf numFmtId="165" fontId="43" fillId="0" borderId="0" xfId="2" applyNumberFormat="1" applyFont="1" applyBorder="1" applyAlignment="1">
      <alignment horizontal="center" vertical="center"/>
    </xf>
    <xf numFmtId="0" fontId="44" fillId="21" borderId="5" xfId="0" applyFont="1" applyFill="1" applyBorder="1" applyAlignment="1">
      <alignment horizontal="center" vertical="center"/>
    </xf>
    <xf numFmtId="0" fontId="44" fillId="21" borderId="4" xfId="0" applyFont="1" applyFill="1" applyBorder="1" applyAlignment="1">
      <alignment horizontal="center" vertical="center"/>
    </xf>
    <xf numFmtId="0" fontId="44" fillId="21" borderId="6" xfId="0" applyFont="1" applyFill="1" applyBorder="1" applyAlignment="1">
      <alignment horizontal="center" vertical="center"/>
    </xf>
  </cellXfs>
  <cellStyles count="3">
    <cellStyle name="Hyperlink" xfId="1" builtinId="8"/>
    <cellStyle name="Normal" xfId="0" builtinId="0"/>
    <cellStyle name="Percent" xfId="2" builtinId="5"/>
  </cellStyles>
  <dxfs count="109">
    <dxf>
      <fill>
        <patternFill>
          <bgColor theme="0" tint="-0.14996795556505021"/>
        </patternFill>
      </fill>
    </dxf>
    <dxf>
      <fill>
        <patternFill>
          <bgColor rgb="FFE2EFDA"/>
        </patternFill>
      </fill>
    </dxf>
    <dxf>
      <fill>
        <patternFill>
          <bgColor rgb="FFFFF2CC"/>
        </patternFill>
      </fill>
    </dxf>
    <dxf>
      <fill>
        <patternFill>
          <bgColor rgb="FFFF9999"/>
        </patternFill>
      </fill>
    </dxf>
    <dxf>
      <fill>
        <patternFill>
          <bgColor theme="0"/>
        </patternFill>
      </fill>
    </dxf>
    <dxf>
      <fill>
        <patternFill>
          <bgColor rgb="FFFFF176"/>
        </patternFill>
      </fill>
    </dxf>
    <dxf>
      <fill>
        <patternFill>
          <bgColor rgb="FFFEBC11"/>
        </patternFill>
      </fill>
    </dxf>
    <dxf>
      <fill>
        <patternFill>
          <bgColor theme="0" tint="-0.24994659260841701"/>
        </patternFill>
      </fill>
    </dxf>
    <dxf>
      <fill>
        <patternFill>
          <bgColor rgb="FFEF5BA1"/>
        </patternFill>
      </fill>
    </dxf>
    <dxf>
      <fill>
        <patternFill>
          <bgColor theme="0" tint="-0.14996795556505021"/>
        </patternFill>
      </fill>
    </dxf>
    <dxf>
      <fill>
        <patternFill>
          <bgColor rgb="FFE2EFDA"/>
        </patternFill>
      </fill>
    </dxf>
    <dxf>
      <fill>
        <patternFill>
          <bgColor rgb="FFFFF2CC"/>
        </patternFill>
      </fill>
    </dxf>
    <dxf>
      <fill>
        <patternFill>
          <bgColor rgb="FFFF9999"/>
        </patternFill>
      </fill>
    </dxf>
    <dxf>
      <fill>
        <patternFill>
          <bgColor theme="0"/>
        </patternFill>
      </fill>
    </dxf>
    <dxf>
      <fill>
        <patternFill>
          <bgColor rgb="FFFFF176"/>
        </patternFill>
      </fill>
    </dxf>
    <dxf>
      <fill>
        <patternFill>
          <bgColor rgb="FFFEBC11"/>
        </patternFill>
      </fill>
    </dxf>
    <dxf>
      <fill>
        <patternFill>
          <bgColor theme="0" tint="-0.24994659260841701"/>
        </patternFill>
      </fill>
    </dxf>
    <dxf>
      <fill>
        <patternFill>
          <bgColor rgb="FFEF5BA1"/>
        </patternFill>
      </fill>
    </dxf>
    <dxf>
      <fill>
        <patternFill>
          <bgColor theme="0" tint="-0.14996795556505021"/>
        </patternFill>
      </fill>
    </dxf>
    <dxf>
      <fill>
        <patternFill>
          <bgColor rgb="FFE2EFDA"/>
        </patternFill>
      </fill>
    </dxf>
    <dxf>
      <fill>
        <patternFill>
          <bgColor rgb="FFFFF2CC"/>
        </patternFill>
      </fill>
    </dxf>
    <dxf>
      <fill>
        <patternFill>
          <bgColor rgb="FFFF9999"/>
        </patternFill>
      </fill>
    </dxf>
    <dxf>
      <fill>
        <patternFill>
          <bgColor theme="0"/>
        </patternFill>
      </fill>
    </dxf>
    <dxf>
      <fill>
        <patternFill>
          <bgColor rgb="FFFFF176"/>
        </patternFill>
      </fill>
    </dxf>
    <dxf>
      <fill>
        <patternFill>
          <bgColor rgb="FFFEBC11"/>
        </patternFill>
      </fill>
    </dxf>
    <dxf>
      <fill>
        <patternFill>
          <bgColor theme="0" tint="-0.24994659260841701"/>
        </patternFill>
      </fill>
    </dxf>
    <dxf>
      <fill>
        <patternFill>
          <bgColor rgb="FFEF5BA1"/>
        </patternFill>
      </fill>
    </dxf>
    <dxf>
      <fill>
        <patternFill>
          <bgColor theme="0" tint="-0.14996795556505021"/>
        </patternFill>
      </fill>
    </dxf>
    <dxf>
      <fill>
        <patternFill>
          <bgColor rgb="FFE2EFDA"/>
        </patternFill>
      </fill>
    </dxf>
    <dxf>
      <fill>
        <patternFill>
          <bgColor rgb="FFFFF2CC"/>
        </patternFill>
      </fill>
    </dxf>
    <dxf>
      <fill>
        <patternFill>
          <bgColor rgb="FFFF9999"/>
        </patternFill>
      </fill>
    </dxf>
    <dxf>
      <fill>
        <patternFill>
          <bgColor theme="0"/>
        </patternFill>
      </fill>
    </dxf>
    <dxf>
      <fill>
        <patternFill>
          <bgColor rgb="FFE2EFDA"/>
        </patternFill>
      </fill>
    </dxf>
    <dxf>
      <fill>
        <patternFill>
          <bgColor rgb="FFFFF2CC"/>
        </patternFill>
      </fill>
    </dxf>
    <dxf>
      <fill>
        <patternFill>
          <bgColor rgb="FFFF9999"/>
        </patternFill>
      </fill>
    </dxf>
    <dxf>
      <fill>
        <patternFill>
          <bgColor theme="0"/>
        </patternFill>
      </fill>
    </dxf>
    <dxf>
      <fill>
        <patternFill>
          <bgColor rgb="FFFFF176"/>
        </patternFill>
      </fill>
    </dxf>
    <dxf>
      <fill>
        <patternFill>
          <bgColor rgb="FFFEBC11"/>
        </patternFill>
      </fill>
    </dxf>
    <dxf>
      <fill>
        <patternFill>
          <bgColor theme="0" tint="-0.24994659260841701"/>
        </patternFill>
      </fill>
    </dxf>
    <dxf>
      <fill>
        <patternFill>
          <bgColor rgb="FFAB47BC"/>
        </patternFill>
      </fill>
    </dxf>
    <dxf>
      <fill>
        <patternFill>
          <bgColor theme="0" tint="-0.14996795556505021"/>
        </patternFill>
      </fill>
    </dxf>
    <dxf>
      <fill>
        <patternFill>
          <bgColor rgb="FFE2EFDA"/>
        </patternFill>
      </fill>
    </dxf>
    <dxf>
      <fill>
        <patternFill>
          <bgColor rgb="FFFFF2CC"/>
        </patternFill>
      </fill>
    </dxf>
    <dxf>
      <fill>
        <patternFill>
          <bgColor rgb="FFFF9999"/>
        </patternFill>
      </fill>
    </dxf>
    <dxf>
      <fill>
        <patternFill>
          <bgColor theme="0"/>
        </patternFill>
      </fill>
    </dxf>
    <dxf>
      <fill>
        <patternFill>
          <bgColor rgb="FFFFF176"/>
        </patternFill>
      </fill>
    </dxf>
    <dxf>
      <fill>
        <patternFill>
          <bgColor rgb="FFFEBC11"/>
        </patternFill>
      </fill>
    </dxf>
    <dxf>
      <fill>
        <patternFill>
          <bgColor theme="0" tint="-0.24994659260841701"/>
        </patternFill>
      </fill>
    </dxf>
    <dxf>
      <fill>
        <patternFill>
          <bgColor rgb="FFEF414A"/>
        </patternFill>
      </fill>
    </dxf>
    <dxf>
      <fill>
        <patternFill>
          <bgColor theme="0" tint="-0.14996795556505021"/>
        </patternFill>
      </fill>
    </dxf>
    <dxf>
      <fill>
        <patternFill>
          <bgColor rgb="FFE2EFDA"/>
        </patternFill>
      </fill>
    </dxf>
    <dxf>
      <fill>
        <patternFill>
          <bgColor rgb="FFFFF2CC"/>
        </patternFill>
      </fill>
    </dxf>
    <dxf>
      <fill>
        <patternFill>
          <bgColor rgb="FFFF9999"/>
        </patternFill>
      </fill>
    </dxf>
    <dxf>
      <fill>
        <patternFill>
          <bgColor theme="0"/>
        </patternFill>
      </fill>
    </dxf>
    <dxf>
      <fill>
        <patternFill>
          <bgColor rgb="FFFFF176"/>
        </patternFill>
      </fill>
    </dxf>
    <dxf>
      <fill>
        <patternFill>
          <bgColor rgb="FFFEBC11"/>
        </patternFill>
      </fill>
    </dxf>
    <dxf>
      <fill>
        <patternFill>
          <bgColor theme="0" tint="-0.24994659260841701"/>
        </patternFill>
      </fill>
    </dxf>
    <dxf>
      <fill>
        <patternFill>
          <bgColor rgb="FF51B453"/>
        </patternFill>
      </fill>
    </dxf>
    <dxf>
      <fill>
        <patternFill>
          <bgColor theme="0" tint="-0.14996795556505021"/>
        </patternFill>
      </fill>
    </dxf>
    <dxf>
      <fill>
        <patternFill>
          <bgColor rgb="FFE2EFDA"/>
        </patternFill>
      </fill>
    </dxf>
    <dxf>
      <fill>
        <patternFill>
          <bgColor rgb="FFFFF2CC"/>
        </patternFill>
      </fill>
    </dxf>
    <dxf>
      <fill>
        <patternFill>
          <bgColor rgb="FFFF9999"/>
        </patternFill>
      </fill>
    </dxf>
    <dxf>
      <fill>
        <patternFill>
          <bgColor theme="0"/>
        </patternFill>
      </fill>
    </dxf>
    <dxf>
      <fill>
        <patternFill>
          <bgColor rgb="FFFFF176"/>
        </patternFill>
      </fill>
    </dxf>
    <dxf>
      <fill>
        <patternFill>
          <bgColor rgb="FFFEBC11"/>
        </patternFill>
      </fill>
    </dxf>
    <dxf>
      <fill>
        <patternFill>
          <bgColor theme="0" tint="-0.24994659260841701"/>
        </patternFill>
      </fill>
    </dxf>
    <dxf>
      <fill>
        <patternFill>
          <bgColor rgb="FF00B8E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0"/>
        </patternFill>
      </fill>
    </dxf>
    <dxf>
      <fill>
        <patternFill>
          <bgColor theme="0"/>
        </patternFill>
      </fill>
    </dxf>
    <dxf>
      <fill>
        <patternFill>
          <bgColor rgb="FFE2EFDA"/>
        </patternFill>
      </fill>
    </dxf>
    <dxf>
      <fill>
        <patternFill>
          <bgColor rgb="FFFFF2CC"/>
        </patternFill>
      </fill>
    </dxf>
    <dxf>
      <fill>
        <patternFill>
          <bgColor rgb="FFFF9999"/>
        </patternFill>
      </fill>
    </dxf>
    <dxf>
      <fill>
        <patternFill patternType="none">
          <bgColor auto="1"/>
        </patternFill>
      </fill>
    </dxf>
    <dxf>
      <fill>
        <patternFill>
          <bgColor rgb="FFE2EFDA"/>
        </patternFill>
      </fill>
    </dxf>
    <dxf>
      <fill>
        <patternFill>
          <bgColor rgb="FFFFF2CC"/>
        </patternFill>
      </fill>
    </dxf>
    <dxf>
      <fill>
        <patternFill>
          <bgColor rgb="FFFF9999"/>
        </patternFill>
      </fill>
    </dxf>
    <dxf>
      <fill>
        <patternFill patternType="none">
          <bgColor auto="1"/>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rgb="FFEF5BA1"/>
        </patternFill>
      </fill>
    </dxf>
    <dxf>
      <fill>
        <patternFill>
          <bgColor rgb="FFAB47BC"/>
        </patternFill>
      </fill>
    </dxf>
    <dxf>
      <fill>
        <patternFill>
          <bgColor rgb="FFEF414A"/>
        </patternFill>
      </fill>
    </dxf>
    <dxf>
      <fill>
        <patternFill>
          <bgColor rgb="FF51B453"/>
        </patternFill>
      </fill>
    </dxf>
    <dxf>
      <fill>
        <patternFill>
          <bgColor rgb="FFFFF176"/>
        </patternFill>
      </fill>
    </dxf>
    <dxf>
      <fill>
        <patternFill>
          <bgColor rgb="FFFEBC11"/>
        </patternFill>
      </fill>
    </dxf>
    <dxf>
      <fill>
        <patternFill>
          <bgColor theme="0" tint="-0.24994659260841701"/>
        </patternFill>
      </fill>
    </dxf>
    <dxf>
      <fill>
        <patternFill>
          <bgColor rgb="FF00B8EC"/>
        </patternFill>
      </fill>
    </dxf>
    <dxf>
      <font>
        <color rgb="FFFF0000"/>
      </font>
      <fill>
        <patternFill>
          <bgColor rgb="FFFFA7AB"/>
        </patternFill>
      </fill>
    </dxf>
    <dxf>
      <font>
        <color rgb="FF9C0006"/>
      </font>
      <fill>
        <patternFill>
          <bgColor rgb="FFFFC7CE"/>
        </patternFill>
      </fill>
    </dxf>
    <dxf>
      <font>
        <color rgb="FFFF0000"/>
      </font>
      <fill>
        <patternFill>
          <bgColor rgb="FFFFA7AB"/>
        </patternFill>
      </fill>
    </dxf>
    <dxf>
      <font>
        <color rgb="FF9C0006"/>
      </font>
      <fill>
        <patternFill>
          <bgColor rgb="FFFFC7CE"/>
        </patternFill>
      </fill>
    </dxf>
    <dxf>
      <font>
        <color rgb="FFFF0000"/>
      </font>
      <fill>
        <patternFill>
          <bgColor rgb="FFFFA7AB"/>
        </patternFill>
      </fill>
    </dxf>
    <dxf>
      <font>
        <color rgb="FF9C0006"/>
      </font>
      <fill>
        <patternFill>
          <bgColor rgb="FFFFC7CE"/>
        </patternFill>
      </fill>
    </dxf>
    <dxf>
      <font>
        <color rgb="FFFF0000"/>
      </font>
      <fill>
        <patternFill>
          <bgColor rgb="FFFFA7AB"/>
        </patternFill>
      </fill>
    </dxf>
    <dxf>
      <font>
        <color rgb="FF9C0006"/>
      </font>
      <fill>
        <patternFill>
          <bgColor rgb="FFFFC7CE"/>
        </patternFill>
      </fill>
    </dxf>
    <dxf>
      <font>
        <color rgb="FFFF0000"/>
      </font>
      <fill>
        <patternFill>
          <bgColor rgb="FFFFA7AB"/>
        </patternFill>
      </fill>
    </dxf>
    <dxf>
      <font>
        <color rgb="FF9C0006"/>
      </font>
      <fill>
        <patternFill>
          <bgColor rgb="FFFFC7CE"/>
        </patternFill>
      </fill>
    </dxf>
    <dxf>
      <font>
        <color rgb="FFFF0000"/>
      </font>
      <fill>
        <patternFill>
          <bgColor rgb="FFFFA7AB"/>
        </patternFill>
      </fill>
    </dxf>
    <dxf>
      <font>
        <color rgb="FF9C0006"/>
      </font>
      <fill>
        <patternFill>
          <bgColor rgb="FFFFC7CE"/>
        </patternFill>
      </fill>
    </dxf>
    <dxf>
      <font>
        <color rgb="FFFF0000"/>
      </font>
      <fill>
        <patternFill>
          <bgColor rgb="FFFFA7AB"/>
        </patternFill>
      </fill>
    </dxf>
    <dxf>
      <font>
        <color rgb="FF9C0006"/>
      </font>
      <fill>
        <patternFill>
          <bgColor rgb="FFFFC7CE"/>
        </patternFill>
      </fill>
    </dxf>
  </dxfs>
  <tableStyles count="1" defaultTableStyle="TableStyleMedium2" defaultPivotStyle="PivotStyleLight16">
    <tableStyle name="Invisible" pivot="0" table="0" count="0" xr9:uid="{413292AC-0729-4C6F-B1A0-4F92CDFEE80B}"/>
  </tableStyles>
  <colors>
    <mruColors>
      <color rgb="FFFFA7AB"/>
      <color rgb="FFEF414A"/>
      <color rgb="FF00B8EC"/>
      <color rgb="FFEF5BA1"/>
      <color rgb="FFAB47BC"/>
      <color rgb="FF51B453"/>
      <color rgb="FFFFF176"/>
      <color rgb="FFFEBC11"/>
      <color rgb="FFF8696B"/>
      <color rgb="FFFFEB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50800</xdr:colOff>
      <xdr:row>0</xdr:row>
      <xdr:rowOff>0</xdr:rowOff>
    </xdr:from>
    <xdr:to>
      <xdr:col>3</xdr:col>
      <xdr:colOff>1857157</xdr:colOff>
      <xdr:row>2</xdr:row>
      <xdr:rowOff>144596</xdr:rowOff>
    </xdr:to>
    <xdr:pic>
      <xdr:nvPicPr>
        <xdr:cNvPr id="2" name="Picture 1">
          <a:extLst>
            <a:ext uri="{FF2B5EF4-FFF2-40B4-BE49-F238E27FC236}">
              <a16:creationId xmlns:a16="http://schemas.microsoft.com/office/drawing/2014/main" id="{967A437E-09F5-E3E9-AB6E-AED5EAD46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26150" y="0"/>
          <a:ext cx="1873032" cy="6589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bndlovu\Downloads\WASH-FIT-Assessment-tool_Master_2026%20Environmental%20Cleaning%20Group%205.xlsx" TargetMode="External"/><Relationship Id="rId1" Type="http://schemas.openxmlformats.org/officeDocument/2006/relationships/externalLinkPath" Target="file:///C:\Users\22768335\Downloads\WASH-FIT-Assessment-tool_Master_2026%20Environmental%20Cleaning%20Group%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Summary Tables"/>
      <sheetName val="Steps 3-5"/>
      <sheetName val="1 Water"/>
      <sheetName val="2 Sanitation"/>
      <sheetName val="3 Health care waste"/>
      <sheetName val="4 Hand hygiene"/>
      <sheetName val="5 Environmental cleaning"/>
      <sheetName val="Sheet6"/>
      <sheetName val="Sheet1"/>
      <sheetName val="Sheet2"/>
      <sheetName val="Sheet3"/>
      <sheetName val="Sheet4"/>
      <sheetName val="Sheet5"/>
      <sheetName val="6 Energy &amp; environment"/>
      <sheetName val="7 Management &amp; workforce"/>
      <sheetName val="Record of changes"/>
    </sheetNames>
    <sheetDataSet>
      <sheetData sheetId="0"/>
      <sheetData sheetId="1">
        <row r="7">
          <cell r="D7">
            <v>16</v>
          </cell>
          <cell r="E7">
            <v>16</v>
          </cell>
          <cell r="I7" t="str">
            <v>JMP level: Limited</v>
          </cell>
        </row>
        <row r="11">
          <cell r="E11">
            <v>0.16666666666666666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F665C-BE61-4AD5-8977-95EA97408F1E}">
  <sheetPr codeName="Sheet2">
    <tabColor theme="0" tint="-0.34998626667073579"/>
  </sheetPr>
  <dimension ref="A1:M18"/>
  <sheetViews>
    <sheetView tabSelected="1" zoomScale="81" zoomScaleNormal="80" workbookViewId="0">
      <selection activeCell="A4" sqref="A4:M4"/>
    </sheetView>
  </sheetViews>
  <sheetFormatPr defaultColWidth="0" defaultRowHeight="15" zeroHeight="1" x14ac:dyDescent="0.25"/>
  <cols>
    <col min="1" max="12" width="9.140625" customWidth="1"/>
    <col min="13" max="13" width="37.140625" customWidth="1"/>
    <col min="14" max="14" width="9.140625" hidden="1" customWidth="1"/>
    <col min="15" max="16384" width="9.140625" hidden="1"/>
  </cols>
  <sheetData>
    <row r="1" spans="1:13" ht="15.75" x14ac:dyDescent="0.25">
      <c r="A1" s="243"/>
      <c r="B1" s="242"/>
      <c r="C1" s="242"/>
      <c r="D1" s="242"/>
      <c r="E1" s="242"/>
      <c r="F1" s="242"/>
      <c r="G1" s="242"/>
      <c r="H1" s="242"/>
      <c r="I1" s="242"/>
      <c r="J1" s="242"/>
      <c r="K1" s="242"/>
      <c r="L1" s="242"/>
      <c r="M1" s="242"/>
    </row>
    <row r="2" spans="1:13" ht="43.5" customHeight="1" x14ac:dyDescent="0.25">
      <c r="A2" s="244" t="s">
        <v>772</v>
      </c>
      <c r="B2" s="245"/>
      <c r="C2" s="245"/>
      <c r="D2" s="245"/>
      <c r="E2" s="245"/>
      <c r="F2" s="245"/>
      <c r="G2" s="245"/>
      <c r="H2" s="245"/>
      <c r="I2" s="245"/>
      <c r="J2" s="245"/>
      <c r="K2" s="245"/>
      <c r="L2" s="245"/>
      <c r="M2" s="245"/>
    </row>
    <row r="3" spans="1:13" ht="26.25" customHeight="1" x14ac:dyDescent="0.3">
      <c r="A3" s="246" t="s">
        <v>0</v>
      </c>
      <c r="B3" s="247"/>
      <c r="C3" s="247"/>
      <c r="D3" s="247"/>
      <c r="E3" s="247"/>
      <c r="F3" s="247"/>
      <c r="G3" s="247"/>
      <c r="H3" s="247"/>
      <c r="I3" s="247"/>
      <c r="J3" s="247"/>
      <c r="K3" s="247"/>
      <c r="L3" s="247"/>
      <c r="M3" s="247"/>
    </row>
    <row r="4" spans="1:13" ht="340.5" customHeight="1" x14ac:dyDescent="0.25">
      <c r="A4" s="248" t="s">
        <v>766</v>
      </c>
      <c r="B4" s="242"/>
      <c r="C4" s="242"/>
      <c r="D4" s="242"/>
      <c r="E4" s="242"/>
      <c r="F4" s="242"/>
      <c r="G4" s="242"/>
      <c r="H4" s="242"/>
      <c r="I4" s="242"/>
      <c r="J4" s="242"/>
      <c r="K4" s="242"/>
      <c r="L4" s="242"/>
      <c r="M4" s="242"/>
    </row>
    <row r="5" spans="1:13" s="249" customFormat="1" ht="126.95" customHeight="1" x14ac:dyDescent="0.25">
      <c r="A5" s="249" t="s">
        <v>767</v>
      </c>
    </row>
    <row r="6" spans="1:13" ht="34.5" customHeight="1" x14ac:dyDescent="0.3">
      <c r="A6" s="246" t="s">
        <v>1</v>
      </c>
      <c r="B6" s="247"/>
      <c r="C6" s="247"/>
      <c r="D6" s="247"/>
      <c r="E6" s="247"/>
      <c r="F6" s="247"/>
      <c r="G6" s="247"/>
      <c r="H6" s="247"/>
      <c r="I6" s="247"/>
      <c r="J6" s="247"/>
      <c r="K6" s="247"/>
      <c r="L6" s="247"/>
      <c r="M6" s="247"/>
    </row>
    <row r="7" spans="1:13" ht="48" customHeight="1" x14ac:dyDescent="0.25">
      <c r="A7" s="41"/>
      <c r="B7" s="240" t="s">
        <v>678</v>
      </c>
      <c r="C7" s="242"/>
      <c r="D7" s="242"/>
      <c r="E7" s="242"/>
      <c r="F7" s="242"/>
      <c r="G7" s="242"/>
      <c r="H7" s="242"/>
      <c r="I7" s="242"/>
      <c r="J7" s="242"/>
      <c r="K7" s="242"/>
      <c r="L7" s="242"/>
      <c r="M7" s="242"/>
    </row>
    <row r="8" spans="1:13" ht="39" customHeight="1" x14ac:dyDescent="0.25">
      <c r="A8" s="41"/>
      <c r="B8" s="240" t="s">
        <v>682</v>
      </c>
      <c r="C8" s="242"/>
      <c r="D8" s="242"/>
      <c r="E8" s="242"/>
      <c r="F8" s="242"/>
      <c r="G8" s="242"/>
      <c r="H8" s="242"/>
      <c r="I8" s="242"/>
      <c r="J8" s="242"/>
      <c r="K8" s="242"/>
      <c r="L8" s="242"/>
      <c r="M8" s="242"/>
    </row>
    <row r="9" spans="1:13" ht="42.95" customHeight="1" x14ac:dyDescent="0.25">
      <c r="A9" s="41"/>
      <c r="B9" s="240" t="s">
        <v>680</v>
      </c>
      <c r="C9" s="242"/>
      <c r="D9" s="242"/>
      <c r="E9" s="242"/>
      <c r="F9" s="242"/>
      <c r="G9" s="242"/>
      <c r="H9" s="242"/>
      <c r="I9" s="242"/>
      <c r="J9" s="242"/>
      <c r="K9" s="242"/>
      <c r="L9" s="242"/>
      <c r="M9" s="242"/>
    </row>
    <row r="10" spans="1:13" ht="33.950000000000003" customHeight="1" x14ac:dyDescent="0.25">
      <c r="A10" s="41"/>
      <c r="B10" s="240" t="s">
        <v>679</v>
      </c>
      <c r="C10" s="242"/>
      <c r="D10" s="242"/>
      <c r="E10" s="242"/>
      <c r="F10" s="242"/>
      <c r="G10" s="242"/>
      <c r="H10" s="242"/>
      <c r="I10" s="242"/>
      <c r="J10" s="242"/>
      <c r="K10" s="242"/>
      <c r="L10" s="242"/>
      <c r="M10" s="242"/>
    </row>
    <row r="11" spans="1:13" ht="48.75" customHeight="1" x14ac:dyDescent="0.25">
      <c r="A11" s="41"/>
      <c r="B11" s="240" t="s">
        <v>681</v>
      </c>
      <c r="C11" s="242"/>
      <c r="D11" s="242"/>
      <c r="E11" s="242"/>
      <c r="F11" s="242"/>
      <c r="G11" s="242"/>
      <c r="H11" s="242"/>
      <c r="I11" s="242"/>
      <c r="J11" s="242"/>
      <c r="K11" s="242"/>
      <c r="L11" s="242"/>
      <c r="M11" s="242"/>
    </row>
    <row r="12" spans="1:13" ht="48.75" customHeight="1" x14ac:dyDescent="0.25">
      <c r="A12" s="41"/>
      <c r="B12" s="240" t="s">
        <v>683</v>
      </c>
      <c r="C12" s="240"/>
      <c r="D12" s="240"/>
      <c r="E12" s="240"/>
      <c r="F12" s="240"/>
      <c r="G12" s="240"/>
      <c r="H12" s="240"/>
      <c r="I12" s="240"/>
      <c r="J12" s="240"/>
      <c r="K12" s="240"/>
      <c r="L12" s="240"/>
      <c r="M12" s="240"/>
    </row>
    <row r="13" spans="1:13" ht="48.75" customHeight="1" x14ac:dyDescent="0.25">
      <c r="A13" s="41"/>
      <c r="B13" s="240" t="s">
        <v>773</v>
      </c>
      <c r="C13" s="240"/>
      <c r="D13" s="240"/>
      <c r="E13" s="240"/>
      <c r="F13" s="240"/>
      <c r="G13" s="240"/>
      <c r="H13" s="240"/>
      <c r="I13" s="240"/>
      <c r="J13" s="240"/>
      <c r="K13" s="240"/>
      <c r="L13" s="240"/>
      <c r="M13" s="240"/>
    </row>
    <row r="14" spans="1:13" ht="48.75" customHeight="1" x14ac:dyDescent="0.25">
      <c r="A14" s="41"/>
      <c r="B14" s="241" t="s">
        <v>774</v>
      </c>
      <c r="C14" s="240"/>
      <c r="D14" s="240"/>
      <c r="E14" s="240"/>
      <c r="F14" s="240"/>
      <c r="G14" s="240"/>
      <c r="H14" s="240"/>
      <c r="I14" s="240"/>
      <c r="J14" s="240"/>
      <c r="K14" s="240"/>
      <c r="L14" s="240"/>
      <c r="M14" s="240"/>
    </row>
    <row r="15" spans="1:13" x14ac:dyDescent="0.25">
      <c r="A15" s="41"/>
      <c r="B15" s="202"/>
      <c r="C15" s="41"/>
      <c r="D15" s="41"/>
      <c r="E15" s="41"/>
      <c r="F15" s="41"/>
      <c r="G15" s="41"/>
      <c r="H15" s="41"/>
      <c r="I15" s="41"/>
      <c r="J15" s="41"/>
      <c r="K15" s="41"/>
      <c r="L15" s="41"/>
      <c r="M15" s="41"/>
    </row>
    <row r="16" spans="1:13" hidden="1" x14ac:dyDescent="0.25">
      <c r="A16" s="41"/>
      <c r="B16" s="41"/>
      <c r="C16" s="41"/>
      <c r="D16" s="41"/>
      <c r="E16" s="41"/>
      <c r="F16" s="41"/>
      <c r="G16" s="41"/>
      <c r="H16" s="41"/>
      <c r="I16" s="41"/>
      <c r="J16" s="41"/>
      <c r="K16" s="41"/>
      <c r="L16" s="41"/>
      <c r="M16" s="41"/>
    </row>
    <row r="17" spans="1:13" hidden="1" x14ac:dyDescent="0.25">
      <c r="A17" s="41"/>
      <c r="B17" s="41"/>
      <c r="C17" s="41"/>
      <c r="D17" s="41"/>
      <c r="E17" s="41"/>
      <c r="F17" s="41"/>
      <c r="G17" s="41"/>
      <c r="H17" s="41"/>
      <c r="I17" s="41"/>
      <c r="J17" s="41"/>
      <c r="K17" s="41"/>
      <c r="L17" s="41"/>
      <c r="M17" s="41"/>
    </row>
    <row r="18" spans="1:13" x14ac:dyDescent="0.25"/>
  </sheetData>
  <mergeCells count="14">
    <mergeCell ref="B13:M13"/>
    <mergeCell ref="B14:M14"/>
    <mergeCell ref="B12:M12"/>
    <mergeCell ref="B11:M11"/>
    <mergeCell ref="A1:M1"/>
    <mergeCell ref="A2:M2"/>
    <mergeCell ref="A3:M3"/>
    <mergeCell ref="A4:M4"/>
    <mergeCell ref="A6:M6"/>
    <mergeCell ref="B7:M7"/>
    <mergeCell ref="B8:M8"/>
    <mergeCell ref="B9:M9"/>
    <mergeCell ref="B10:M10"/>
    <mergeCell ref="A5:XFD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13725-5ECE-4C78-A638-5EAB2F39F3BF}">
  <sheetPr>
    <tabColor rgb="FFFF99CC"/>
  </sheetPr>
  <dimension ref="A1:XFC58"/>
  <sheetViews>
    <sheetView showGridLines="0" topLeftCell="D1" zoomScale="61" zoomScaleNormal="230" zoomScalePageLayoutView="183" workbookViewId="0">
      <pane ySplit="2" topLeftCell="A3" activePane="bottomLeft" state="frozen"/>
      <selection pane="bottomLeft" activeCell="I8" sqref="I8"/>
    </sheetView>
  </sheetViews>
  <sheetFormatPr defaultColWidth="0" defaultRowHeight="15" zeroHeight="1" x14ac:dyDescent="0.25"/>
  <cols>
    <col min="1" max="1" width="10.140625" style="3" bestFit="1" customWidth="1"/>
    <col min="2" max="2" width="16.85546875" style="4" customWidth="1"/>
    <col min="3" max="3" width="17.140625" style="4" customWidth="1"/>
    <col min="4" max="4" width="85.140625" style="4" customWidth="1"/>
    <col min="5" max="5" width="29" style="4" customWidth="1"/>
    <col min="6" max="6" width="25.85546875" style="4" customWidth="1"/>
    <col min="7" max="7" width="33.140625" style="4" customWidth="1"/>
    <col min="8" max="8" width="15.85546875" style="4" customWidth="1"/>
    <col min="9" max="9" width="116.140625" style="4" customWidth="1"/>
    <col min="10" max="10" width="57" style="4" customWidth="1"/>
    <col min="11" max="23" width="0" style="4" hidden="1" customWidth="1"/>
    <col min="24" max="16383" width="8.85546875" style="4" hidden="1"/>
    <col min="16384" max="16384" width="4.140625" style="4" customWidth="1"/>
  </cols>
  <sheetData>
    <row r="1" spans="1:13" ht="45.6" customHeight="1" x14ac:dyDescent="0.25">
      <c r="A1" s="274">
        <f>'[1]Summary Tables'!E11</f>
        <v>0.16666666666666666</v>
      </c>
      <c r="B1" s="274"/>
      <c r="C1" s="274"/>
      <c r="D1" s="206">
        <f>'[1]Summary Tables'!E7/'[1]Summary Tables'!D7</f>
        <v>1</v>
      </c>
      <c r="E1" s="275" t="s">
        <v>45</v>
      </c>
      <c r="F1" s="276"/>
      <c r="G1" s="277"/>
      <c r="H1" s="207" t="str">
        <f>'[1]Summary Tables'!I7</f>
        <v>JMP level: Limited</v>
      </c>
      <c r="I1" s="33"/>
      <c r="J1" s="33"/>
    </row>
    <row r="2" spans="1:13" s="3" customFormat="1" x14ac:dyDescent="0.25">
      <c r="A2" s="208" t="s">
        <v>46</v>
      </c>
      <c r="B2" s="224" t="s">
        <v>47</v>
      </c>
      <c r="C2" s="225" t="s">
        <v>644</v>
      </c>
      <c r="D2" s="208" t="s">
        <v>48</v>
      </c>
      <c r="E2" s="209" t="s">
        <v>49</v>
      </c>
      <c r="F2" s="210" t="s">
        <v>50</v>
      </c>
      <c r="G2" s="211" t="s">
        <v>51</v>
      </c>
      <c r="H2" s="30" t="s">
        <v>52</v>
      </c>
      <c r="I2" s="208" t="s">
        <v>53</v>
      </c>
      <c r="J2" s="212" t="s">
        <v>380</v>
      </c>
    </row>
    <row r="3" spans="1:13" s="3" customFormat="1" ht="273" customHeight="1" x14ac:dyDescent="0.25">
      <c r="A3" s="208" t="s">
        <v>421</v>
      </c>
      <c r="B3" s="55" t="s">
        <v>422</v>
      </c>
      <c r="C3" s="55" t="s">
        <v>663</v>
      </c>
      <c r="D3" s="55" t="s">
        <v>654</v>
      </c>
      <c r="E3" s="19" t="s">
        <v>423</v>
      </c>
      <c r="F3" s="28" t="s">
        <v>424</v>
      </c>
      <c r="G3" s="29" t="s">
        <v>425</v>
      </c>
      <c r="H3" s="148"/>
      <c r="I3" s="55" t="s">
        <v>671</v>
      </c>
      <c r="J3" s="30"/>
    </row>
    <row r="4" spans="1:13" s="3" customFormat="1" ht="57.75" customHeight="1" x14ac:dyDescent="0.25">
      <c r="A4" s="208" t="s">
        <v>426</v>
      </c>
      <c r="B4" s="55" t="s">
        <v>427</v>
      </c>
      <c r="C4" s="55"/>
      <c r="D4" s="55" t="s">
        <v>628</v>
      </c>
      <c r="E4" s="19" t="s">
        <v>428</v>
      </c>
      <c r="F4" s="28" t="s">
        <v>429</v>
      </c>
      <c r="G4" s="29" t="s">
        <v>430</v>
      </c>
      <c r="H4" s="148"/>
      <c r="I4" s="55" t="s">
        <v>431</v>
      </c>
      <c r="J4" s="30"/>
    </row>
    <row r="5" spans="1:13" ht="105" customHeight="1" x14ac:dyDescent="0.25">
      <c r="A5" s="208" t="s">
        <v>432</v>
      </c>
      <c r="B5" s="55" t="s">
        <v>427</v>
      </c>
      <c r="C5" s="55"/>
      <c r="D5" s="55" t="s">
        <v>655</v>
      </c>
      <c r="E5" s="19" t="s">
        <v>433</v>
      </c>
      <c r="F5" s="28" t="s">
        <v>434</v>
      </c>
      <c r="G5" s="29" t="s">
        <v>435</v>
      </c>
      <c r="H5" s="148"/>
      <c r="I5" s="55" t="s">
        <v>684</v>
      </c>
      <c r="J5" s="30"/>
      <c r="K5" s="2"/>
      <c r="L5" s="1"/>
      <c r="M5" s="1"/>
    </row>
    <row r="6" spans="1:13" s="3" customFormat="1" ht="115.5" customHeight="1" x14ac:dyDescent="0.25">
      <c r="A6" s="208" t="s">
        <v>436</v>
      </c>
      <c r="B6" s="55" t="s">
        <v>299</v>
      </c>
      <c r="C6" s="55"/>
      <c r="D6" s="55" t="s">
        <v>437</v>
      </c>
      <c r="E6" s="19" t="s">
        <v>438</v>
      </c>
      <c r="F6" s="28" t="s">
        <v>439</v>
      </c>
      <c r="G6" s="29" t="s">
        <v>440</v>
      </c>
      <c r="H6" s="148"/>
      <c r="I6" s="55" t="s">
        <v>629</v>
      </c>
      <c r="J6" s="30"/>
    </row>
    <row r="7" spans="1:13" s="3" customFormat="1" ht="75" customHeight="1" x14ac:dyDescent="0.25">
      <c r="A7" s="208" t="s">
        <v>441</v>
      </c>
      <c r="B7" s="55" t="s">
        <v>299</v>
      </c>
      <c r="C7" s="55" t="s">
        <v>664</v>
      </c>
      <c r="D7" s="213" t="s">
        <v>685</v>
      </c>
      <c r="E7" s="19" t="s">
        <v>442</v>
      </c>
      <c r="F7" s="28" t="s">
        <v>443</v>
      </c>
      <c r="G7" s="29" t="s">
        <v>444</v>
      </c>
      <c r="H7" s="148"/>
      <c r="I7" s="55" t="s">
        <v>445</v>
      </c>
      <c r="J7" s="30"/>
    </row>
    <row r="8" spans="1:13" s="3" customFormat="1" ht="46.5" customHeight="1" x14ac:dyDescent="0.25">
      <c r="A8" s="208" t="s">
        <v>446</v>
      </c>
      <c r="B8" s="55" t="s">
        <v>299</v>
      </c>
      <c r="C8" s="55"/>
      <c r="D8" s="55" t="s">
        <v>686</v>
      </c>
      <c r="E8" s="19" t="s">
        <v>670</v>
      </c>
      <c r="F8" s="28" t="s">
        <v>669</v>
      </c>
      <c r="G8" s="29" t="s">
        <v>668</v>
      </c>
      <c r="H8" s="148"/>
      <c r="I8" s="55" t="s">
        <v>630</v>
      </c>
      <c r="J8" s="212"/>
    </row>
    <row r="9" spans="1:13" ht="115.5" customHeight="1" x14ac:dyDescent="0.25">
      <c r="A9" s="208" t="s">
        <v>447</v>
      </c>
      <c r="B9" s="55" t="s">
        <v>448</v>
      </c>
      <c r="C9" s="55"/>
      <c r="D9" s="55" t="s">
        <v>656</v>
      </c>
      <c r="E9" s="19" t="s">
        <v>449</v>
      </c>
      <c r="F9" s="28" t="s">
        <v>450</v>
      </c>
      <c r="G9" s="29" t="s">
        <v>403</v>
      </c>
      <c r="H9" s="148"/>
      <c r="I9" s="55" t="s">
        <v>657</v>
      </c>
      <c r="J9" s="30"/>
      <c r="K9" s="1"/>
      <c r="L9" s="1"/>
    </row>
    <row r="10" spans="1:13" s="3" customFormat="1" ht="116.25" customHeight="1" x14ac:dyDescent="0.25">
      <c r="A10" s="208" t="s">
        <v>451</v>
      </c>
      <c r="B10" s="55" t="s">
        <v>448</v>
      </c>
      <c r="C10" s="55"/>
      <c r="D10" s="55" t="s">
        <v>452</v>
      </c>
      <c r="E10" s="19" t="s">
        <v>453</v>
      </c>
      <c r="F10" s="28" t="s">
        <v>454</v>
      </c>
      <c r="G10" s="29" t="s">
        <v>455</v>
      </c>
      <c r="H10" s="148"/>
      <c r="I10" s="55" t="s">
        <v>658</v>
      </c>
      <c r="J10" s="212"/>
    </row>
    <row r="11" spans="1:13" s="3" customFormat="1" ht="75" customHeight="1" x14ac:dyDescent="0.25">
      <c r="A11" s="208" t="s">
        <v>456</v>
      </c>
      <c r="B11" s="55" t="s">
        <v>457</v>
      </c>
      <c r="C11" s="55"/>
      <c r="D11" s="55" t="s">
        <v>458</v>
      </c>
      <c r="E11" s="19" t="s">
        <v>459</v>
      </c>
      <c r="F11" s="28" t="s">
        <v>460</v>
      </c>
      <c r="G11" s="29" t="s">
        <v>461</v>
      </c>
      <c r="H11" s="148"/>
      <c r="I11" s="55" t="s">
        <v>631</v>
      </c>
      <c r="J11" s="212"/>
    </row>
    <row r="12" spans="1:13" ht="45.6" customHeight="1" x14ac:dyDescent="0.25">
      <c r="A12" s="208" t="s">
        <v>462</v>
      </c>
      <c r="B12" s="55" t="s">
        <v>463</v>
      </c>
      <c r="C12" s="55"/>
      <c r="D12" s="55" t="s">
        <v>659</v>
      </c>
      <c r="E12" s="19" t="s">
        <v>464</v>
      </c>
      <c r="F12" s="28" t="s">
        <v>465</v>
      </c>
      <c r="G12" s="29" t="s">
        <v>466</v>
      </c>
      <c r="H12" s="148"/>
      <c r="I12" s="55" t="s">
        <v>660</v>
      </c>
      <c r="J12" s="212"/>
      <c r="K12" s="2"/>
      <c r="L12" s="1"/>
      <c r="M12" s="1"/>
    </row>
    <row r="13" spans="1:13" s="3" customFormat="1" ht="55.5" customHeight="1" x14ac:dyDescent="0.25">
      <c r="A13" s="208" t="s">
        <v>467</v>
      </c>
      <c r="B13" s="55" t="s">
        <v>468</v>
      </c>
      <c r="C13" s="55"/>
      <c r="D13" s="55" t="s">
        <v>675</v>
      </c>
      <c r="E13" s="19" t="s">
        <v>676</v>
      </c>
      <c r="F13" s="28" t="s">
        <v>677</v>
      </c>
      <c r="G13" s="29" t="s">
        <v>469</v>
      </c>
      <c r="H13" s="148"/>
      <c r="I13" s="55"/>
      <c r="J13" s="212"/>
    </row>
    <row r="14" spans="1:13" ht="70.5" customHeight="1" x14ac:dyDescent="0.25">
      <c r="A14" s="208" t="s">
        <v>470</v>
      </c>
      <c r="B14" s="55" t="s">
        <v>468</v>
      </c>
      <c r="C14" s="55"/>
      <c r="D14" s="55" t="s">
        <v>661</v>
      </c>
      <c r="E14" s="19" t="s">
        <v>471</v>
      </c>
      <c r="F14" s="28" t="s">
        <v>472</v>
      </c>
      <c r="G14" s="29" t="s">
        <v>473</v>
      </c>
      <c r="H14" s="148"/>
      <c r="I14" s="55" t="s">
        <v>474</v>
      </c>
      <c r="J14" s="30"/>
      <c r="K14" s="1"/>
      <c r="L14" s="1"/>
    </row>
    <row r="15" spans="1:13" ht="53.45" customHeight="1" x14ac:dyDescent="0.25">
      <c r="A15" s="208" t="s">
        <v>475</v>
      </c>
      <c r="B15" s="55" t="s">
        <v>476</v>
      </c>
      <c r="C15" s="55"/>
      <c r="D15" s="55" t="s">
        <v>673</v>
      </c>
      <c r="E15" s="19" t="s">
        <v>477</v>
      </c>
      <c r="F15" s="28" t="s">
        <v>478</v>
      </c>
      <c r="G15" s="29" t="s">
        <v>479</v>
      </c>
      <c r="H15" s="148"/>
      <c r="I15" s="55" t="s">
        <v>672</v>
      </c>
      <c r="J15" s="30"/>
      <c r="K15" s="1"/>
      <c r="L15" s="1"/>
    </row>
    <row r="16" spans="1:13" ht="50.45" customHeight="1" x14ac:dyDescent="0.25">
      <c r="A16" s="208" t="s">
        <v>480</v>
      </c>
      <c r="B16" s="55" t="s">
        <v>476</v>
      </c>
      <c r="C16" s="55"/>
      <c r="D16" s="55" t="s">
        <v>674</v>
      </c>
      <c r="E16" s="19" t="s">
        <v>481</v>
      </c>
      <c r="F16" s="28" t="s">
        <v>482</v>
      </c>
      <c r="G16" s="29" t="s">
        <v>483</v>
      </c>
      <c r="H16" s="148"/>
      <c r="I16" s="55" t="s">
        <v>662</v>
      </c>
      <c r="J16" s="30"/>
      <c r="K16" s="1"/>
      <c r="L16" s="1"/>
    </row>
    <row r="17" spans="1:12" ht="20.25" x14ac:dyDescent="0.25">
      <c r="A17" s="212"/>
      <c r="B17" s="33"/>
      <c r="C17" s="33"/>
      <c r="D17" s="33" t="s">
        <v>174</v>
      </c>
      <c r="E17" s="33"/>
      <c r="F17" s="33"/>
      <c r="G17" s="214" t="s">
        <v>175</v>
      </c>
      <c r="H17" s="215">
        <f>SUM(H3:H16)</f>
        <v>0</v>
      </c>
      <c r="I17" s="216"/>
      <c r="J17" s="30"/>
      <c r="K17" s="1"/>
      <c r="L17" s="1"/>
    </row>
    <row r="18" spans="1:12" ht="20.25" x14ac:dyDescent="0.25">
      <c r="A18" s="212"/>
      <c r="B18" s="33"/>
      <c r="C18" s="33"/>
      <c r="D18" s="216"/>
      <c r="E18" s="33"/>
      <c r="F18" s="33"/>
      <c r="G18" s="214" t="s">
        <v>484</v>
      </c>
      <c r="H18" s="215">
        <f>COUNT(H3:H16)</f>
        <v>0</v>
      </c>
      <c r="I18" s="216"/>
      <c r="J18" s="30"/>
      <c r="K18" s="1"/>
      <c r="L18" s="1"/>
    </row>
    <row r="19" spans="1:12" ht="20.25" x14ac:dyDescent="0.25">
      <c r="A19" s="212"/>
      <c r="B19" s="33"/>
      <c r="C19" s="33"/>
      <c r="D19" s="33"/>
      <c r="E19" s="33"/>
      <c r="F19" s="33"/>
      <c r="G19" s="214" t="s">
        <v>420</v>
      </c>
      <c r="H19" s="217" t="str">
        <f>IF(H18&gt;0,H17/(H18*2)*100,"")</f>
        <v/>
      </c>
      <c r="I19" s="216"/>
      <c r="J19" s="30"/>
      <c r="K19" s="1"/>
      <c r="L19" s="1"/>
    </row>
    <row r="20" spans="1:12" hidden="1" x14ac:dyDescent="0.25">
      <c r="J20" s="1"/>
      <c r="K20" s="1"/>
      <c r="L20" s="1"/>
    </row>
    <row r="21" spans="1:12" hidden="1" x14ac:dyDescent="0.25">
      <c r="I21" s="8"/>
      <c r="J21" s="1"/>
      <c r="K21" s="1"/>
      <c r="L21" s="1"/>
    </row>
    <row r="22" spans="1:12" hidden="1" x14ac:dyDescent="0.25">
      <c r="I22" s="8"/>
      <c r="J22" s="1"/>
      <c r="K22" s="1"/>
      <c r="L22" s="1"/>
    </row>
    <row r="23" spans="1:12" hidden="1" x14ac:dyDescent="0.25">
      <c r="I23" s="8"/>
      <c r="J23" s="1"/>
      <c r="K23" s="1"/>
      <c r="L23" s="1"/>
    </row>
    <row r="25" spans="1:12" ht="43.5" hidden="1" customHeight="1" x14ac:dyDescent="0.25">
      <c r="J25" s="1"/>
      <c r="K25" s="1"/>
      <c r="L25" s="1"/>
    </row>
    <row r="26" spans="1:12" ht="43.5" hidden="1" customHeight="1" x14ac:dyDescent="0.25">
      <c r="J26" s="1"/>
      <c r="K26" s="1"/>
      <c r="L26" s="1"/>
    </row>
    <row r="27" spans="1:12" ht="43.5" hidden="1" customHeight="1" x14ac:dyDescent="0.25">
      <c r="J27" s="1"/>
      <c r="K27" s="1"/>
      <c r="L27" s="1"/>
    </row>
    <row r="28" spans="1:12" ht="43.5" hidden="1" customHeight="1" x14ac:dyDescent="0.25">
      <c r="J28" s="1"/>
      <c r="K28" s="1"/>
      <c r="L28" s="1"/>
    </row>
    <row r="29" spans="1:12" ht="43.5" hidden="1" customHeight="1" x14ac:dyDescent="0.25">
      <c r="J29" s="1"/>
      <c r="K29" s="1"/>
      <c r="L29" s="1"/>
    </row>
    <row r="30" spans="1:12" ht="43.5" hidden="1" customHeight="1" x14ac:dyDescent="0.25">
      <c r="J30" s="1"/>
      <c r="K30" s="1"/>
      <c r="L30" s="1"/>
    </row>
    <row r="31" spans="1:12" hidden="1" x14ac:dyDescent="0.25">
      <c r="I31" s="8"/>
      <c r="J31" s="1"/>
      <c r="K31" s="1"/>
      <c r="L31" s="1"/>
    </row>
    <row r="32" spans="1:12" hidden="1" x14ac:dyDescent="0.25">
      <c r="J32" s="1"/>
      <c r="K32" s="1"/>
      <c r="L32" s="1"/>
    </row>
    <row r="33" spans="4:21" hidden="1" x14ac:dyDescent="0.25">
      <c r="J33" s="1"/>
      <c r="K33" s="1"/>
      <c r="L33" s="1"/>
    </row>
    <row r="34" spans="4:21" hidden="1" x14ac:dyDescent="0.25">
      <c r="J34" s="1"/>
      <c r="K34" s="1"/>
      <c r="L34" s="1"/>
    </row>
    <row r="35" spans="4:21" hidden="1" x14ac:dyDescent="0.25">
      <c r="J35" s="1"/>
      <c r="K35" s="1"/>
      <c r="L35" s="1"/>
      <c r="U35" s="4" t="s">
        <v>379</v>
      </c>
    </row>
    <row r="36" spans="4:21" hidden="1" x14ac:dyDescent="0.25">
      <c r="J36" s="1"/>
      <c r="K36" s="1"/>
      <c r="L36" s="1"/>
    </row>
    <row r="37" spans="4:21" hidden="1" x14ac:dyDescent="0.25">
      <c r="J37" s="1"/>
      <c r="K37" s="1"/>
      <c r="L37" s="1"/>
    </row>
    <row r="38" spans="4:21" hidden="1" x14ac:dyDescent="0.25">
      <c r="J38" s="1"/>
      <c r="K38" s="1"/>
      <c r="L38" s="1"/>
    </row>
    <row r="39" spans="4:21" hidden="1" x14ac:dyDescent="0.25">
      <c r="J39" s="1"/>
      <c r="K39" s="1"/>
      <c r="L39" s="1"/>
    </row>
    <row r="40" spans="4:21" hidden="1" x14ac:dyDescent="0.25">
      <c r="J40" s="1"/>
      <c r="K40" s="1"/>
      <c r="L40" s="1"/>
    </row>
    <row r="41" spans="4:21" ht="30.75" hidden="1" customHeight="1" x14ac:dyDescent="0.25">
      <c r="J41" s="1"/>
      <c r="K41" s="1"/>
      <c r="L41" s="1"/>
    </row>
    <row r="42" spans="4:21" hidden="1" x14ac:dyDescent="0.25">
      <c r="J42" s="1"/>
      <c r="K42" s="1"/>
      <c r="L42" s="1"/>
    </row>
    <row r="43" spans="4:21" hidden="1" x14ac:dyDescent="0.25">
      <c r="J43" s="1"/>
      <c r="K43" s="1"/>
      <c r="L43" s="1"/>
    </row>
    <row r="47" spans="4:21" x14ac:dyDescent="0.25"/>
    <row r="48" spans="4:21" x14ac:dyDescent="0.25">
      <c r="D48" s="186"/>
    </row>
    <row r="56" x14ac:dyDescent="0.25"/>
    <row r="57" x14ac:dyDescent="0.25"/>
    <row r="58" x14ac:dyDescent="0.25"/>
  </sheetData>
  <mergeCells count="2">
    <mergeCell ref="A1:C1"/>
    <mergeCell ref="E1:G1"/>
  </mergeCells>
  <conditionalFormatting sqref="A1">
    <cfRule type="colorScale" priority="6">
      <colorScale>
        <cfvo type="num" val="0"/>
        <cfvo type="num" val="0.5"/>
        <cfvo type="num" val="1"/>
        <color rgb="FFF8696B"/>
        <color rgb="FFFFEB84"/>
        <color rgb="FF63BE7B"/>
      </colorScale>
    </cfRule>
  </conditionalFormatting>
  <conditionalFormatting sqref="D1">
    <cfRule type="colorScale" priority="5">
      <colorScale>
        <cfvo type="num" val="0"/>
        <cfvo type="num" val="0.5"/>
        <cfvo type="num" val="1"/>
        <color rgb="FFF8696B"/>
        <color rgb="FFFFEB84"/>
        <color rgb="FF63BE7B"/>
      </colorScale>
    </cfRule>
  </conditionalFormatting>
  <conditionalFormatting sqref="H1">
    <cfRule type="containsText" dxfId="26" priority="1" operator="containsText" text="Basic">
      <formula>NOT(ISERROR(SEARCH("Basic",H1)))</formula>
    </cfRule>
    <cfRule type="containsText" dxfId="25" priority="2" operator="containsText" text="Not assessed">
      <formula>NOT(ISERROR(SEARCH("Not assessed",H1)))</formula>
    </cfRule>
    <cfRule type="containsText" dxfId="24" priority="3" operator="containsText" text="None">
      <formula>NOT(ISERROR(SEARCH("None",H1)))</formula>
    </cfRule>
    <cfRule type="containsText" dxfId="23" priority="4" operator="containsText" text="Limited">
      <formula>NOT(ISERROR(SEARCH("Limited",H1)))</formula>
    </cfRule>
  </conditionalFormatting>
  <conditionalFormatting sqref="H3:H16">
    <cfRule type="containsBlanks" dxfId="22" priority="9">
      <formula>LEN(TRIM(H3))=0</formula>
    </cfRule>
    <cfRule type="cellIs" dxfId="21" priority="10" operator="equal">
      <formula>0</formula>
    </cfRule>
    <cfRule type="cellIs" dxfId="20" priority="11" operator="equal">
      <formula>1</formula>
    </cfRule>
    <cfRule type="cellIs" dxfId="19" priority="12" operator="equal">
      <formula>2</formula>
    </cfRule>
  </conditionalFormatting>
  <conditionalFormatting sqref="H19">
    <cfRule type="colorScale" priority="7">
      <colorScale>
        <cfvo type="num" val="0"/>
        <cfvo type="num" val="50"/>
        <cfvo type="num" val="100"/>
        <color rgb="FFF8696B"/>
        <color rgb="FFFFEB84"/>
        <color rgb="FF63BE7B"/>
      </colorScale>
    </cfRule>
    <cfRule type="containsBlanks" dxfId="18" priority="8">
      <formula>LEN(TRIM(H19))=0</formula>
    </cfRule>
  </conditionalFormatting>
  <dataValidations count="2">
    <dataValidation allowBlank="1" showInputMessage="1" showErrorMessage="1" errorTitle="You must enter either 3, 2 or 1." error="3 (+++): meets the standard._x000a_2 (++): partially meets the standard._x000a_1 (+): does not meet the standard." sqref="K5:M7 J25:L43 K12:M12 J14:L23 J9:L9" xr:uid="{87C30FA2-6EC6-4A51-B256-184B2D1A3F1E}"/>
    <dataValidation type="whole" allowBlank="1" showInputMessage="1" showErrorMessage="1" error="Value must be 2, 1 or 0" sqref="H3:H16" xr:uid="{FC52183F-E9BD-4FAC-B0A5-A82C5312ACCB}">
      <formula1>0</formula1>
      <formula2>2</formula2>
    </dataValidation>
  </dataValidations>
  <pageMargins left="0.7" right="0.7" top="0.75" bottom="0.75" header="0.3" footer="0.3"/>
  <pageSetup scale="58" orientation="portrait" r:id="rId1"/>
  <colBreaks count="1" manualBreakCount="1">
    <brk id="4" min="1" max="47"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FFFF00"/>
  </sheetPr>
  <dimension ref="A1:CV24"/>
  <sheetViews>
    <sheetView showGridLines="0" zoomScale="85" zoomScaleNormal="85" zoomScalePageLayoutView="187" workbookViewId="0">
      <pane ySplit="2" topLeftCell="A3" activePane="bottomLeft" state="frozen"/>
      <selection pane="bottomLeft" activeCell="H15" sqref="H15"/>
    </sheetView>
  </sheetViews>
  <sheetFormatPr defaultColWidth="0" defaultRowHeight="15" zeroHeight="1" x14ac:dyDescent="0.25"/>
  <cols>
    <col min="1" max="1" width="16" style="40" customWidth="1"/>
    <col min="2" max="2" width="11.42578125" customWidth="1"/>
    <col min="3" max="3" width="21.28515625" customWidth="1"/>
    <col min="4" max="4" width="64" customWidth="1"/>
    <col min="5" max="5" width="20.7109375" customWidth="1"/>
    <col min="6" max="6" width="19.85546875" customWidth="1"/>
    <col min="7" max="7" width="21.7109375" customWidth="1"/>
    <col min="8" max="8" width="14.42578125" customWidth="1"/>
    <col min="9" max="9" width="70.85546875" customWidth="1"/>
    <col min="10" max="10" width="60.85546875" customWidth="1"/>
    <col min="11" max="100" width="0" hidden="1" customWidth="1"/>
    <col min="101" max="16384" width="8.85546875" hidden="1"/>
  </cols>
  <sheetData>
    <row r="1" spans="1:98" s="4" customFormat="1" ht="45.6" customHeight="1" x14ac:dyDescent="0.25">
      <c r="A1" s="261">
        <f>'Summary Tables'!E11</f>
        <v>0</v>
      </c>
      <c r="B1" s="261"/>
      <c r="C1" s="261"/>
      <c r="D1" s="180">
        <f>'Summary Tables'!E8/'Summary Tables'!D8</f>
        <v>0</v>
      </c>
      <c r="E1" s="262" t="s">
        <v>45</v>
      </c>
      <c r="F1" s="263"/>
      <c r="G1" s="264"/>
      <c r="H1" s="181" t="s">
        <v>485</v>
      </c>
    </row>
    <row r="2" spans="1:98" ht="28.5" customHeight="1" x14ac:dyDescent="0.25">
      <c r="A2" s="9" t="s">
        <v>46</v>
      </c>
      <c r="B2" s="203" t="s">
        <v>47</v>
      </c>
      <c r="C2" s="9" t="s">
        <v>644</v>
      </c>
      <c r="D2" s="9" t="s">
        <v>48</v>
      </c>
      <c r="E2" s="14" t="s">
        <v>49</v>
      </c>
      <c r="F2" s="9" t="s">
        <v>50</v>
      </c>
      <c r="G2" s="15" t="s">
        <v>51</v>
      </c>
      <c r="H2" s="1" t="s">
        <v>52</v>
      </c>
      <c r="I2" s="48" t="s">
        <v>53</v>
      </c>
      <c r="J2" s="1" t="s">
        <v>486</v>
      </c>
    </row>
    <row r="3" spans="1:98" s="43" customFormat="1" ht="105.95" customHeight="1" x14ac:dyDescent="0.25">
      <c r="A3" s="9" t="s">
        <v>487</v>
      </c>
      <c r="B3" s="27" t="s">
        <v>488</v>
      </c>
      <c r="C3" s="28"/>
      <c r="D3" s="28" t="s">
        <v>636</v>
      </c>
      <c r="E3" s="19" t="s">
        <v>637</v>
      </c>
      <c r="F3" s="28" t="s">
        <v>638</v>
      </c>
      <c r="G3" s="29" t="s">
        <v>635</v>
      </c>
      <c r="H3" s="148"/>
      <c r="I3" s="49" t="s">
        <v>489</v>
      </c>
      <c r="J3" s="187"/>
    </row>
    <row r="4" spans="1:98" s="32" customFormat="1" ht="57" x14ac:dyDescent="0.25">
      <c r="A4" s="9" t="s">
        <v>490</v>
      </c>
      <c r="B4" s="28" t="s">
        <v>488</v>
      </c>
      <c r="C4" s="28"/>
      <c r="D4" s="28" t="s">
        <v>640</v>
      </c>
      <c r="E4" s="5" t="s">
        <v>632</v>
      </c>
      <c r="F4" s="28" t="s">
        <v>633</v>
      </c>
      <c r="G4" s="29" t="s">
        <v>634</v>
      </c>
      <c r="H4" s="148"/>
      <c r="I4" s="49" t="s">
        <v>491</v>
      </c>
      <c r="J4" s="187"/>
      <c r="K4" s="31"/>
    </row>
    <row r="5" spans="1:98" s="18" customFormat="1" ht="57" x14ac:dyDescent="0.25">
      <c r="A5" s="9" t="s">
        <v>492</v>
      </c>
      <c r="B5" s="10" t="s">
        <v>488</v>
      </c>
      <c r="C5" s="28"/>
      <c r="D5" s="10" t="s">
        <v>639</v>
      </c>
      <c r="E5" s="5" t="s">
        <v>632</v>
      </c>
      <c r="F5" s="28" t="s">
        <v>633</v>
      </c>
      <c r="G5" s="7" t="s">
        <v>634</v>
      </c>
      <c r="H5" s="148"/>
      <c r="I5" s="49" t="s">
        <v>493</v>
      </c>
      <c r="J5" s="1"/>
      <c r="K5" s="17"/>
    </row>
    <row r="6" spans="1:98" s="18" customFormat="1" ht="57" x14ac:dyDescent="0.25">
      <c r="A6" s="9" t="s">
        <v>494</v>
      </c>
      <c r="B6" s="10" t="s">
        <v>488</v>
      </c>
      <c r="C6" s="28"/>
      <c r="D6" s="10" t="s">
        <v>641</v>
      </c>
      <c r="E6" s="5" t="s">
        <v>632</v>
      </c>
      <c r="F6" s="28" t="s">
        <v>633</v>
      </c>
      <c r="G6" s="7" t="s">
        <v>634</v>
      </c>
      <c r="H6" s="148"/>
      <c r="I6" s="49" t="s">
        <v>495</v>
      </c>
      <c r="J6" s="2"/>
      <c r="K6" s="17"/>
    </row>
    <row r="7" spans="1:98" ht="60" customHeight="1" x14ac:dyDescent="0.25">
      <c r="A7" s="9" t="s">
        <v>496</v>
      </c>
      <c r="B7" s="10" t="s">
        <v>497</v>
      </c>
      <c r="C7" s="10"/>
      <c r="D7" s="10" t="s">
        <v>642</v>
      </c>
      <c r="E7" s="5" t="s">
        <v>498</v>
      </c>
      <c r="F7" s="6" t="s">
        <v>499</v>
      </c>
      <c r="G7" s="7" t="s">
        <v>500</v>
      </c>
      <c r="H7" s="148"/>
      <c r="I7" s="49" t="s">
        <v>501</v>
      </c>
      <c r="J7" s="51"/>
    </row>
    <row r="8" spans="1:98" ht="48" customHeight="1" x14ac:dyDescent="0.25">
      <c r="A8" s="9" t="s">
        <v>502</v>
      </c>
      <c r="B8" s="10" t="s">
        <v>503</v>
      </c>
      <c r="C8" s="10"/>
      <c r="D8" s="10" t="s">
        <v>504</v>
      </c>
      <c r="E8" s="5" t="s">
        <v>505</v>
      </c>
      <c r="F8" s="6" t="s">
        <v>506</v>
      </c>
      <c r="G8" s="7" t="s">
        <v>507</v>
      </c>
      <c r="H8" s="148"/>
      <c r="I8" s="50" t="s">
        <v>508</v>
      </c>
      <c r="J8" s="51"/>
    </row>
    <row r="9" spans="1:98" s="42" customFormat="1" ht="57" x14ac:dyDescent="0.25">
      <c r="A9" s="9" t="s">
        <v>509</v>
      </c>
      <c r="B9" s="10" t="s">
        <v>510</v>
      </c>
      <c r="C9" s="28"/>
      <c r="D9" s="10" t="s">
        <v>511</v>
      </c>
      <c r="E9" s="5" t="s">
        <v>512</v>
      </c>
      <c r="F9" s="6" t="s">
        <v>513</v>
      </c>
      <c r="G9" s="7" t="s">
        <v>514</v>
      </c>
      <c r="H9" s="148"/>
      <c r="I9" s="196" t="s">
        <v>515</v>
      </c>
      <c r="J9" s="51"/>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row>
    <row r="10" spans="1:98" s="42" customFormat="1" ht="57" x14ac:dyDescent="0.25">
      <c r="A10" s="9" t="s">
        <v>516</v>
      </c>
      <c r="B10" s="10" t="s">
        <v>510</v>
      </c>
      <c r="C10" s="10"/>
      <c r="D10" s="10" t="s">
        <v>517</v>
      </c>
      <c r="E10" s="5" t="s">
        <v>518</v>
      </c>
      <c r="F10" s="6" t="s">
        <v>513</v>
      </c>
      <c r="G10" s="7" t="s">
        <v>514</v>
      </c>
      <c r="H10" s="148"/>
      <c r="I10" s="50" t="s">
        <v>519</v>
      </c>
      <c r="J10" s="51"/>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row>
    <row r="11" spans="1:98" s="42" customFormat="1" ht="46.5" customHeight="1" x14ac:dyDescent="0.25">
      <c r="A11" s="9" t="s">
        <v>520</v>
      </c>
      <c r="B11" s="10" t="s">
        <v>510</v>
      </c>
      <c r="C11" s="10"/>
      <c r="D11" s="10" t="s">
        <v>521</v>
      </c>
      <c r="E11" s="5" t="s">
        <v>522</v>
      </c>
      <c r="F11" s="6" t="s">
        <v>513</v>
      </c>
      <c r="G11" s="7" t="s">
        <v>514</v>
      </c>
      <c r="H11" s="148"/>
      <c r="I11" s="50" t="s">
        <v>523</v>
      </c>
      <c r="J11" s="5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row>
    <row r="12" spans="1:98" ht="201" customHeight="1" x14ac:dyDescent="0.25">
      <c r="A12" s="9" t="s">
        <v>524</v>
      </c>
      <c r="B12" s="25" t="s">
        <v>525</v>
      </c>
      <c r="C12" s="10"/>
      <c r="D12" s="10" t="s">
        <v>526</v>
      </c>
      <c r="E12" s="5" t="s">
        <v>527</v>
      </c>
      <c r="F12" s="6" t="s">
        <v>528</v>
      </c>
      <c r="G12" s="7" t="s">
        <v>529</v>
      </c>
      <c r="H12" s="148"/>
      <c r="I12" s="50" t="s">
        <v>530</v>
      </c>
      <c r="J12" s="51"/>
    </row>
    <row r="13" spans="1:98" s="4" customFormat="1" ht="188.45" customHeight="1" x14ac:dyDescent="0.25">
      <c r="A13" s="9" t="s">
        <v>531</v>
      </c>
      <c r="B13" s="10" t="s">
        <v>532</v>
      </c>
      <c r="C13" s="10"/>
      <c r="D13" s="10" t="s">
        <v>533</v>
      </c>
      <c r="E13" s="19" t="s">
        <v>534</v>
      </c>
      <c r="F13" s="28" t="s">
        <v>535</v>
      </c>
      <c r="G13" s="29" t="s">
        <v>536</v>
      </c>
      <c r="H13" s="148"/>
      <c r="I13" s="50" t="s">
        <v>643</v>
      </c>
      <c r="J13" s="2"/>
      <c r="K13" s="1"/>
      <c r="L13" s="1"/>
    </row>
    <row r="14" spans="1:98" s="42" customFormat="1" ht="99.95" customHeight="1" x14ac:dyDescent="0.25">
      <c r="A14" s="9" t="s">
        <v>537</v>
      </c>
      <c r="B14" s="10" t="s">
        <v>538</v>
      </c>
      <c r="C14" s="10"/>
      <c r="D14" s="10" t="s">
        <v>539</v>
      </c>
      <c r="E14" s="19" t="s">
        <v>540</v>
      </c>
      <c r="F14" s="28" t="s">
        <v>541</v>
      </c>
      <c r="G14" s="29" t="s">
        <v>542</v>
      </c>
      <c r="H14" s="148"/>
      <c r="I14" s="196" t="s">
        <v>543</v>
      </c>
      <c r="J14" s="1"/>
      <c r="K14" s="17"/>
      <c r="L14" s="17"/>
    </row>
    <row r="15" spans="1:98" ht="85.5" customHeight="1" x14ac:dyDescent="0.25">
      <c r="A15" s="9" t="s">
        <v>544</v>
      </c>
      <c r="B15" s="10" t="s">
        <v>545</v>
      </c>
      <c r="C15" s="10"/>
      <c r="D15" s="10" t="s">
        <v>546</v>
      </c>
      <c r="E15" s="5" t="s">
        <v>547</v>
      </c>
      <c r="F15" s="10" t="s">
        <v>548</v>
      </c>
      <c r="G15" s="7" t="s">
        <v>549</v>
      </c>
      <c r="H15" s="148"/>
      <c r="I15" s="196" t="s">
        <v>550</v>
      </c>
      <c r="J15" s="51"/>
    </row>
    <row r="16" spans="1:98" ht="20.25" x14ac:dyDescent="0.25">
      <c r="D16" s="192" t="s">
        <v>174</v>
      </c>
      <c r="G16" s="39" t="s">
        <v>175</v>
      </c>
      <c r="H16" s="169">
        <f>SUM(H3:H15)</f>
        <v>0</v>
      </c>
      <c r="J16" s="41"/>
    </row>
    <row r="17" spans="4:8" ht="30" x14ac:dyDescent="0.25">
      <c r="D17" s="188"/>
      <c r="G17" s="39" t="s">
        <v>484</v>
      </c>
      <c r="H17" s="169">
        <f>COUNT(H3:H15)</f>
        <v>0</v>
      </c>
    </row>
    <row r="18" spans="4:8" ht="30" x14ac:dyDescent="0.25">
      <c r="D18" s="188"/>
      <c r="G18" s="39" t="s">
        <v>551</v>
      </c>
      <c r="H18" s="165" t="str">
        <f>IF(H17&gt;0,H16/(H17*2)*100,"")</f>
        <v/>
      </c>
    </row>
    <row r="20" spans="4:8" x14ac:dyDescent="0.25"/>
    <row r="21" spans="4:8" x14ac:dyDescent="0.25"/>
    <row r="22" spans="4:8" x14ac:dyDescent="0.25"/>
    <row r="23" spans="4:8" x14ac:dyDescent="0.25"/>
    <row r="24" spans="4:8" x14ac:dyDescent="0.25"/>
  </sheetData>
  <sortState xmlns:xlrd2="http://schemas.microsoft.com/office/spreadsheetml/2017/richdata2" ref="A13:I15">
    <sortCondition ref="A13:A15"/>
  </sortState>
  <mergeCells count="2">
    <mergeCell ref="A1:C1"/>
    <mergeCell ref="E1:G1"/>
  </mergeCells>
  <phoneticPr fontId="20" type="noConversion"/>
  <conditionalFormatting sqref="A1">
    <cfRule type="colorScale" priority="6">
      <colorScale>
        <cfvo type="num" val="0"/>
        <cfvo type="num" val="0.5"/>
        <cfvo type="num" val="1"/>
        <color rgb="FFF8696B"/>
        <color rgb="FFFFEB84"/>
        <color rgb="FF63BE7B"/>
      </colorScale>
    </cfRule>
  </conditionalFormatting>
  <conditionalFormatting sqref="D1">
    <cfRule type="colorScale" priority="5">
      <colorScale>
        <cfvo type="num" val="0"/>
        <cfvo type="num" val="0.5"/>
        <cfvo type="num" val="1"/>
        <color rgb="FFF8696B"/>
        <color rgb="FFFFEB84"/>
        <color rgb="FF63BE7B"/>
      </colorScale>
    </cfRule>
  </conditionalFormatting>
  <conditionalFormatting sqref="H1">
    <cfRule type="containsText" dxfId="17" priority="1" operator="containsText" text="Basic">
      <formula>NOT(ISERROR(SEARCH("Basic",H1)))</formula>
    </cfRule>
    <cfRule type="containsText" dxfId="16" priority="2" operator="containsText" text="Not assessed">
      <formula>NOT(ISERROR(SEARCH("Not assessed",H1)))</formula>
    </cfRule>
    <cfRule type="containsText" dxfId="15" priority="3" operator="containsText" text="None">
      <formula>NOT(ISERROR(SEARCH("None",H1)))</formula>
    </cfRule>
    <cfRule type="containsText" dxfId="14" priority="4" operator="containsText" text="Limited">
      <formula>NOT(ISERROR(SEARCH("Limited",H1)))</formula>
    </cfRule>
  </conditionalFormatting>
  <conditionalFormatting sqref="H3:H15">
    <cfRule type="containsBlanks" dxfId="13" priority="10">
      <formula>LEN(TRIM(H3))=0</formula>
    </cfRule>
    <cfRule type="cellIs" dxfId="12" priority="11" operator="equal">
      <formula>0</formula>
    </cfRule>
    <cfRule type="cellIs" dxfId="11" priority="12" operator="equal">
      <formula>1</formula>
    </cfRule>
    <cfRule type="cellIs" dxfId="10" priority="13" operator="equal">
      <formula>2</formula>
    </cfRule>
  </conditionalFormatting>
  <conditionalFormatting sqref="H18">
    <cfRule type="colorScale" priority="7">
      <colorScale>
        <cfvo type="num" val="0"/>
        <cfvo type="num" val="50"/>
        <cfvo type="num" val="100"/>
        <color rgb="FFF8696B"/>
        <color rgb="FFFFEB84"/>
        <color rgb="FF63BE7B"/>
      </colorScale>
    </cfRule>
    <cfRule type="containsBlanks" dxfId="9" priority="8">
      <formula>LEN(TRIM(H18))=0</formula>
    </cfRule>
  </conditionalFormatting>
  <dataValidations count="3">
    <dataValidation allowBlank="1" showInputMessage="1" showErrorMessage="1" errorTitle="You must enter either 3, 2 or 1." error="3 (+++): meets the standard._x000a_2 (++): partially meets the standard._x000a_1 (+): does not meet the standard." sqref="J13:L14 I9:K11" xr:uid="{00000000-0002-0000-0600-000001000000}"/>
    <dataValidation type="whole" allowBlank="1" showInputMessage="1" showErrorMessage="1" errorTitle="You must enter either 3, 2 or 1." error="3 (+++): meets the standard._x000a_2 (++): partially meets the standard._x000a_1 (+): does not meet the standard." sqref="J4:K6" xr:uid="{00000000-0002-0000-0600-000000000000}">
      <formula1>1</formula1>
      <formula2>3</formula2>
    </dataValidation>
    <dataValidation type="whole" allowBlank="1" showInputMessage="1" showErrorMessage="1" error="Value must be 2, 1 or 0" sqref="H3:H15" xr:uid="{6F231842-D214-4A2B-9D6F-61C69F90C69C}">
      <formula1>0</formula1>
      <formula2>2</formula2>
    </dataValidation>
  </dataValidations>
  <pageMargins left="0.7" right="0.7" top="0.75" bottom="0.75" header="0.3" footer="0.3"/>
  <pageSetup orientation="portrait" r:id="rId1"/>
  <colBreaks count="1" manualBreakCount="1">
    <brk id="9"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sheetPr>
  <dimension ref="A1:V114"/>
  <sheetViews>
    <sheetView showGridLines="0" topLeftCell="F1" zoomScale="85" zoomScaleNormal="85" zoomScalePageLayoutView="203" workbookViewId="0">
      <pane ySplit="2" topLeftCell="A11" activePane="bottomLeft" state="frozen"/>
      <selection pane="bottomLeft" activeCell="D14" sqref="D14"/>
    </sheetView>
  </sheetViews>
  <sheetFormatPr defaultColWidth="0" defaultRowHeight="14.25" zeroHeight="1" x14ac:dyDescent="0.25"/>
  <cols>
    <col min="1" max="1" width="16" style="42" customWidth="1"/>
    <col min="2" max="2" width="19.140625" style="42" customWidth="1"/>
    <col min="3" max="3" width="16.42578125" style="42" customWidth="1"/>
    <col min="4" max="4" width="80" style="42" customWidth="1"/>
    <col min="5" max="5" width="29" style="42" customWidth="1"/>
    <col min="6" max="6" width="25.85546875" style="42" customWidth="1"/>
    <col min="7" max="7" width="21.85546875" style="42" customWidth="1"/>
    <col min="8" max="8" width="13.85546875" style="46" customWidth="1"/>
    <col min="9" max="9" width="140.42578125" style="42" bestFit="1" customWidth="1"/>
    <col min="10" max="10" width="62.42578125" style="4" customWidth="1"/>
    <col min="11" max="22" width="0" style="42" hidden="1" customWidth="1"/>
    <col min="23" max="16384" width="8.85546875" style="42" hidden="1"/>
  </cols>
  <sheetData>
    <row r="1" spans="1:21" s="4" customFormat="1" ht="45.6" customHeight="1" x14ac:dyDescent="0.25">
      <c r="A1" s="261">
        <f>'Summary Tables'!E11</f>
        <v>0</v>
      </c>
      <c r="B1" s="261"/>
      <c r="C1" s="261"/>
      <c r="D1" s="182">
        <f>'Summary Tables'!E9/'Summary Tables'!D9</f>
        <v>0</v>
      </c>
      <c r="E1" s="262" t="s">
        <v>45</v>
      </c>
      <c r="F1" s="263"/>
      <c r="G1" s="264"/>
      <c r="H1" s="181" t="s">
        <v>485</v>
      </c>
    </row>
    <row r="2" spans="1:21" s="47" customFormat="1" ht="15" x14ac:dyDescent="0.25">
      <c r="A2" s="159" t="s">
        <v>46</v>
      </c>
      <c r="B2" s="218" t="s">
        <v>47</v>
      </c>
      <c r="C2" s="219" t="s">
        <v>644</v>
      </c>
      <c r="D2" s="159" t="s">
        <v>48</v>
      </c>
      <c r="E2" s="14" t="s">
        <v>49</v>
      </c>
      <c r="F2" s="9" t="s">
        <v>50</v>
      </c>
      <c r="G2" s="15" t="s">
        <v>51</v>
      </c>
      <c r="H2" s="30" t="s">
        <v>52</v>
      </c>
      <c r="I2" s="160" t="s">
        <v>53</v>
      </c>
      <c r="J2" s="3" t="s">
        <v>54</v>
      </c>
    </row>
    <row r="3" spans="1:21" ht="60" customHeight="1" x14ac:dyDescent="0.25">
      <c r="A3" s="157" t="s">
        <v>552</v>
      </c>
      <c r="B3" s="158" t="s">
        <v>553</v>
      </c>
      <c r="C3" s="158"/>
      <c r="D3" s="158" t="s">
        <v>554</v>
      </c>
      <c r="E3" s="5" t="s">
        <v>555</v>
      </c>
      <c r="F3" s="10" t="s">
        <v>556</v>
      </c>
      <c r="G3" s="7" t="s">
        <v>557</v>
      </c>
      <c r="H3" s="148"/>
      <c r="I3" s="161" t="s">
        <v>771</v>
      </c>
      <c r="J3" s="1"/>
      <c r="K3" s="17"/>
      <c r="L3" s="17"/>
    </row>
    <row r="4" spans="1:21" ht="61.5" customHeight="1" x14ac:dyDescent="0.25">
      <c r="A4" s="158" t="s">
        <v>558</v>
      </c>
      <c r="B4" s="158" t="s">
        <v>559</v>
      </c>
      <c r="C4" s="158"/>
      <c r="D4" s="158" t="s">
        <v>560</v>
      </c>
      <c r="E4" s="5" t="s">
        <v>561</v>
      </c>
      <c r="F4" s="10" t="s">
        <v>562</v>
      </c>
      <c r="G4" s="7" t="s">
        <v>563</v>
      </c>
      <c r="H4" s="148"/>
      <c r="I4" s="161" t="s">
        <v>781</v>
      </c>
      <c r="J4" s="1"/>
      <c r="K4" s="17"/>
      <c r="L4" s="17"/>
    </row>
    <row r="5" spans="1:21" ht="47.1" customHeight="1" x14ac:dyDescent="0.25">
      <c r="A5" s="158" t="s">
        <v>564</v>
      </c>
      <c r="B5" s="158" t="s">
        <v>553</v>
      </c>
      <c r="C5" s="158"/>
      <c r="D5" s="157" t="s">
        <v>565</v>
      </c>
      <c r="E5" s="5" t="s">
        <v>566</v>
      </c>
      <c r="F5" s="10" t="s">
        <v>567</v>
      </c>
      <c r="G5" s="7" t="s">
        <v>568</v>
      </c>
      <c r="H5" s="148"/>
      <c r="I5" s="161" t="s">
        <v>569</v>
      </c>
      <c r="J5" s="1"/>
      <c r="K5" s="17"/>
      <c r="L5" s="17"/>
    </row>
    <row r="6" spans="1:21" ht="42.75" x14ac:dyDescent="0.25">
      <c r="A6" s="158" t="s">
        <v>570</v>
      </c>
      <c r="B6" s="158" t="s">
        <v>553</v>
      </c>
      <c r="C6" s="158"/>
      <c r="D6" s="158" t="s">
        <v>571</v>
      </c>
      <c r="E6" s="5" t="s">
        <v>572</v>
      </c>
      <c r="F6" s="10" t="s">
        <v>573</v>
      </c>
      <c r="G6" s="7" t="s">
        <v>461</v>
      </c>
      <c r="H6" s="148"/>
      <c r="I6" s="239"/>
      <c r="J6" s="1"/>
      <c r="K6" s="17"/>
      <c r="L6" s="17"/>
    </row>
    <row r="7" spans="1:21" ht="42.75" x14ac:dyDescent="0.25">
      <c r="A7" s="158" t="s">
        <v>574</v>
      </c>
      <c r="B7" s="158" t="s">
        <v>553</v>
      </c>
      <c r="C7" s="158"/>
      <c r="D7" s="158" t="s">
        <v>575</v>
      </c>
      <c r="E7" s="5" t="s">
        <v>576</v>
      </c>
      <c r="F7" s="10" t="s">
        <v>577</v>
      </c>
      <c r="G7" s="7" t="s">
        <v>578</v>
      </c>
      <c r="H7" s="148"/>
      <c r="I7" s="161" t="s">
        <v>579</v>
      </c>
      <c r="J7" s="1"/>
      <c r="K7" s="17"/>
      <c r="L7" s="17"/>
    </row>
    <row r="8" spans="1:21" ht="57" x14ac:dyDescent="0.25">
      <c r="A8" s="158" t="s">
        <v>580</v>
      </c>
      <c r="B8" s="158" t="s">
        <v>559</v>
      </c>
      <c r="C8" s="158"/>
      <c r="D8" s="158" t="s">
        <v>581</v>
      </c>
      <c r="E8" s="5" t="s">
        <v>582</v>
      </c>
      <c r="F8" s="10" t="s">
        <v>583</v>
      </c>
      <c r="G8" s="7" t="s">
        <v>584</v>
      </c>
      <c r="H8" s="148"/>
      <c r="I8" s="161" t="s">
        <v>585</v>
      </c>
      <c r="J8" s="1"/>
      <c r="K8" s="17"/>
      <c r="L8" s="17"/>
    </row>
    <row r="9" spans="1:21" ht="71.25" x14ac:dyDescent="0.25">
      <c r="A9" s="158" t="s">
        <v>586</v>
      </c>
      <c r="B9" s="158" t="s">
        <v>559</v>
      </c>
      <c r="C9" s="158"/>
      <c r="D9" s="158" t="s">
        <v>587</v>
      </c>
      <c r="E9" s="5" t="s">
        <v>588</v>
      </c>
      <c r="F9" s="10" t="s">
        <v>589</v>
      </c>
      <c r="G9" s="7" t="s">
        <v>590</v>
      </c>
      <c r="H9" s="148"/>
      <c r="I9" s="161" t="s">
        <v>782</v>
      </c>
      <c r="J9" s="1"/>
      <c r="K9" s="17"/>
      <c r="L9" s="17"/>
    </row>
    <row r="10" spans="1:21" ht="117" customHeight="1" x14ac:dyDescent="0.25">
      <c r="A10" s="158" t="s">
        <v>591</v>
      </c>
      <c r="B10" s="158" t="s">
        <v>592</v>
      </c>
      <c r="C10" s="158"/>
      <c r="D10" s="158" t="s">
        <v>593</v>
      </c>
      <c r="E10" s="5" t="s">
        <v>594</v>
      </c>
      <c r="F10" s="10" t="s">
        <v>595</v>
      </c>
      <c r="G10" s="7" t="s">
        <v>596</v>
      </c>
      <c r="H10" s="148"/>
      <c r="I10" s="161" t="s">
        <v>597</v>
      </c>
      <c r="J10" s="1"/>
      <c r="K10" s="17"/>
      <c r="L10" s="17"/>
    </row>
    <row r="11" spans="1:21" ht="74.45" customHeight="1" x14ac:dyDescent="0.25">
      <c r="A11" s="158" t="s">
        <v>598</v>
      </c>
      <c r="B11" s="158" t="s">
        <v>599</v>
      </c>
      <c r="C11" s="157"/>
      <c r="D11" s="158" t="s">
        <v>600</v>
      </c>
      <c r="E11" s="5" t="s">
        <v>601</v>
      </c>
      <c r="F11" s="10" t="s">
        <v>602</v>
      </c>
      <c r="G11" s="7" t="s">
        <v>603</v>
      </c>
      <c r="H11" s="148"/>
      <c r="I11" s="161" t="s">
        <v>783</v>
      </c>
      <c r="J11" s="2"/>
      <c r="K11" s="17"/>
      <c r="L11" s="17"/>
    </row>
    <row r="12" spans="1:21" ht="43.5" customHeight="1" x14ac:dyDescent="0.25">
      <c r="A12" s="158" t="s">
        <v>604</v>
      </c>
      <c r="B12" s="158" t="s">
        <v>605</v>
      </c>
      <c r="C12" s="158"/>
      <c r="D12" s="158" t="s">
        <v>606</v>
      </c>
      <c r="E12" s="5" t="s">
        <v>607</v>
      </c>
      <c r="F12" s="10" t="s">
        <v>608</v>
      </c>
      <c r="G12" s="7" t="s">
        <v>609</v>
      </c>
      <c r="H12" s="148"/>
      <c r="I12" s="239" t="s">
        <v>775</v>
      </c>
      <c r="J12" s="1"/>
      <c r="K12" s="17"/>
      <c r="L12" s="17"/>
    </row>
    <row r="13" spans="1:21" ht="45.6" customHeight="1" x14ac:dyDescent="0.25">
      <c r="A13" s="158" t="s">
        <v>610</v>
      </c>
      <c r="B13" s="158" t="s">
        <v>605</v>
      </c>
      <c r="C13" s="158"/>
      <c r="D13" s="158" t="s">
        <v>611</v>
      </c>
      <c r="E13" s="5" t="s">
        <v>612</v>
      </c>
      <c r="F13" s="10" t="s">
        <v>613</v>
      </c>
      <c r="G13" s="7" t="s">
        <v>609</v>
      </c>
      <c r="H13" s="148"/>
      <c r="I13" s="161" t="s">
        <v>784</v>
      </c>
      <c r="J13" s="1"/>
      <c r="K13" s="17"/>
      <c r="L13" s="17"/>
    </row>
    <row r="14" spans="1:21" ht="158.25" customHeight="1" x14ac:dyDescent="0.25">
      <c r="A14" s="158" t="s">
        <v>614</v>
      </c>
      <c r="B14" s="158" t="s">
        <v>463</v>
      </c>
      <c r="C14" s="158"/>
      <c r="D14" s="158" t="s">
        <v>615</v>
      </c>
      <c r="E14" s="5" t="s">
        <v>616</v>
      </c>
      <c r="F14" s="10" t="s">
        <v>617</v>
      </c>
      <c r="G14" s="7" t="s">
        <v>618</v>
      </c>
      <c r="H14" s="148"/>
      <c r="I14" s="161" t="s">
        <v>785</v>
      </c>
      <c r="J14" s="1"/>
      <c r="K14" s="17"/>
      <c r="L14" s="17"/>
    </row>
    <row r="15" spans="1:21" ht="20.25" x14ac:dyDescent="0.25">
      <c r="A15" s="23"/>
      <c r="B15" s="23"/>
      <c r="C15" s="23"/>
      <c r="D15" s="23" t="s">
        <v>174</v>
      </c>
      <c r="E15" s="23"/>
      <c r="F15" s="23"/>
      <c r="G15" s="162" t="s">
        <v>175</v>
      </c>
      <c r="H15" s="170">
        <f>SUM(H3:H14)</f>
        <v>0</v>
      </c>
      <c r="J15" s="17"/>
      <c r="K15" s="17"/>
      <c r="L15" s="17"/>
    </row>
    <row r="16" spans="1:21" ht="60" x14ac:dyDescent="0.2">
      <c r="A16" s="23"/>
      <c r="B16" s="23"/>
      <c r="C16" s="23"/>
      <c r="D16" s="189"/>
      <c r="E16" s="23"/>
      <c r="F16" s="23"/>
      <c r="G16" s="162" t="s">
        <v>619</v>
      </c>
      <c r="H16" s="170">
        <f>COUNT(H3:H14)</f>
        <v>0</v>
      </c>
      <c r="I16" s="45"/>
      <c r="J16" s="17"/>
      <c r="K16" s="17"/>
      <c r="L16" s="17"/>
      <c r="U16" s="42" t="s">
        <v>379</v>
      </c>
    </row>
    <row r="17" spans="1:12" ht="30" x14ac:dyDescent="0.25">
      <c r="A17" s="23"/>
      <c r="B17" s="23"/>
      <c r="C17" s="23"/>
      <c r="D17" s="190"/>
      <c r="E17" s="23"/>
      <c r="F17" s="23"/>
      <c r="G17" s="162" t="s">
        <v>620</v>
      </c>
      <c r="H17" s="165" t="str">
        <f>IF(H16&gt;0,H15/(H16*2)*100,"")</f>
        <v/>
      </c>
      <c r="I17" s="45"/>
      <c r="J17" s="17"/>
      <c r="K17" s="17"/>
      <c r="L17" s="17"/>
    </row>
    <row r="18" spans="1:12" ht="15" hidden="1" x14ac:dyDescent="0.25">
      <c r="A18" s="23"/>
      <c r="B18" s="23"/>
      <c r="C18" s="23"/>
      <c r="D18" s="23"/>
      <c r="E18" s="23"/>
      <c r="F18" s="23"/>
      <c r="G18" s="23"/>
      <c r="H18" s="44"/>
      <c r="I18" s="45"/>
      <c r="J18" s="17"/>
      <c r="K18" s="17"/>
      <c r="L18" s="17"/>
    </row>
    <row r="19" spans="1:12" ht="15" hidden="1" x14ac:dyDescent="0.25">
      <c r="A19" s="23"/>
      <c r="B19" s="23"/>
      <c r="C19" s="23"/>
      <c r="D19" s="23"/>
      <c r="E19" s="23"/>
      <c r="F19" s="23"/>
      <c r="G19" s="23"/>
      <c r="H19" s="44"/>
      <c r="J19" s="17"/>
      <c r="K19" s="17"/>
      <c r="L19" s="17"/>
    </row>
    <row r="20" spans="1:12" ht="15" hidden="1" x14ac:dyDescent="0.25">
      <c r="A20" s="23"/>
      <c r="B20" s="23"/>
      <c r="C20" s="23"/>
      <c r="D20" s="23"/>
      <c r="E20" s="23"/>
      <c r="F20" s="23"/>
      <c r="G20" s="23"/>
      <c r="H20" s="44"/>
      <c r="J20" s="17"/>
      <c r="K20" s="17"/>
      <c r="L20" s="17"/>
    </row>
    <row r="21" spans="1:12" ht="15" hidden="1" x14ac:dyDescent="0.2">
      <c r="A21" s="23"/>
      <c r="B21" s="23"/>
      <c r="C21" s="23"/>
      <c r="D21" s="24"/>
      <c r="E21" s="23"/>
      <c r="F21" s="23"/>
      <c r="G21" s="23"/>
      <c r="H21" s="44"/>
      <c r="J21" s="17"/>
      <c r="K21" s="17"/>
      <c r="L21" s="17"/>
    </row>
    <row r="22" spans="1:12" ht="30.75" hidden="1" customHeight="1" x14ac:dyDescent="0.25">
      <c r="A22" s="23"/>
      <c r="B22" s="17"/>
      <c r="C22" s="23"/>
      <c r="D22" s="45"/>
      <c r="E22" s="23"/>
      <c r="F22" s="23"/>
      <c r="G22" s="23"/>
      <c r="H22" s="44"/>
      <c r="J22" s="17"/>
      <c r="K22" s="17"/>
      <c r="L22" s="17"/>
    </row>
    <row r="23" spans="1:12" ht="15" hidden="1" x14ac:dyDescent="0.25">
      <c r="A23" s="23"/>
      <c r="B23" s="23"/>
      <c r="C23" s="23"/>
      <c r="D23" s="23"/>
      <c r="E23" s="23"/>
      <c r="F23" s="23"/>
      <c r="G23" s="23"/>
      <c r="H23" s="44"/>
      <c r="J23" s="17"/>
      <c r="K23" s="17"/>
      <c r="L23" s="17"/>
    </row>
    <row r="24" spans="1:12" ht="15" hidden="1" x14ac:dyDescent="0.25">
      <c r="B24" s="23"/>
      <c r="C24" s="23"/>
      <c r="D24" s="23"/>
      <c r="E24" s="23"/>
      <c r="F24" s="23"/>
      <c r="G24" s="23"/>
      <c r="H24" s="44"/>
      <c r="J24" s="17"/>
      <c r="K24" s="17"/>
      <c r="L24" s="17"/>
    </row>
    <row r="25" spans="1:12" hidden="1" x14ac:dyDescent="0.25">
      <c r="C25" s="45"/>
      <c r="D25" s="45"/>
      <c r="J25" s="42"/>
    </row>
    <row r="26" spans="1:12" hidden="1" x14ac:dyDescent="0.25">
      <c r="I26" s="45"/>
      <c r="J26" s="42"/>
    </row>
    <row r="27" spans="1:12" hidden="1" x14ac:dyDescent="0.25">
      <c r="J27" s="42"/>
    </row>
    <row r="28" spans="1:12" hidden="1" x14ac:dyDescent="0.25">
      <c r="J28" s="42"/>
    </row>
    <row r="29" spans="1:12" hidden="1" x14ac:dyDescent="0.25">
      <c r="J29" s="42"/>
    </row>
    <row r="30" spans="1:12" hidden="1" x14ac:dyDescent="0.25">
      <c r="J30" s="42"/>
    </row>
    <row r="31" spans="1:12" hidden="1" x14ac:dyDescent="0.25">
      <c r="J31" s="42"/>
    </row>
    <row r="32" spans="1:12" hidden="1" x14ac:dyDescent="0.25">
      <c r="J32" s="42"/>
    </row>
    <row r="33" spans="10:10" hidden="1" x14ac:dyDescent="0.25">
      <c r="J33" s="42"/>
    </row>
    <row r="34" spans="10:10" hidden="1" x14ac:dyDescent="0.25">
      <c r="J34" s="42"/>
    </row>
    <row r="35" spans="10:10" hidden="1" x14ac:dyDescent="0.25">
      <c r="J35" s="42"/>
    </row>
    <row r="36" spans="10:10" hidden="1" x14ac:dyDescent="0.25">
      <c r="J36" s="42"/>
    </row>
    <row r="37" spans="10:10" hidden="1" x14ac:dyDescent="0.25">
      <c r="J37" s="42"/>
    </row>
    <row r="38" spans="10:10" hidden="1" x14ac:dyDescent="0.25">
      <c r="J38" s="42"/>
    </row>
    <row r="39" spans="10:10" hidden="1" x14ac:dyDescent="0.25">
      <c r="J39" s="42"/>
    </row>
    <row r="40" spans="10:10" hidden="1" x14ac:dyDescent="0.25">
      <c r="J40" s="42"/>
    </row>
    <row r="41" spans="10:10" hidden="1" x14ac:dyDescent="0.25">
      <c r="J41" s="42"/>
    </row>
    <row r="42" spans="10:10" hidden="1" x14ac:dyDescent="0.25">
      <c r="J42" s="42"/>
    </row>
    <row r="43" spans="10:10" hidden="1" x14ac:dyDescent="0.25">
      <c r="J43" s="42"/>
    </row>
    <row r="44" spans="10:10" hidden="1" x14ac:dyDescent="0.25">
      <c r="J44" s="42"/>
    </row>
    <row r="45" spans="10:10" hidden="1" x14ac:dyDescent="0.25">
      <c r="J45" s="42"/>
    </row>
    <row r="46" spans="10:10" hidden="1" x14ac:dyDescent="0.25">
      <c r="J46" s="42"/>
    </row>
    <row r="47" spans="10:10" hidden="1" x14ac:dyDescent="0.25">
      <c r="J47" s="42"/>
    </row>
    <row r="48" spans="10:10" hidden="1" x14ac:dyDescent="0.25">
      <c r="J48" s="42"/>
    </row>
    <row r="49" spans="10:10" hidden="1" x14ac:dyDescent="0.25">
      <c r="J49" s="42"/>
    </row>
    <row r="50" spans="10:10" hidden="1" x14ac:dyDescent="0.25">
      <c r="J50" s="42"/>
    </row>
    <row r="51" spans="10:10" hidden="1" x14ac:dyDescent="0.25">
      <c r="J51" s="42"/>
    </row>
    <row r="52" spans="10:10" hidden="1" x14ac:dyDescent="0.25">
      <c r="J52" s="42"/>
    </row>
    <row r="53" spans="10:10" hidden="1" x14ac:dyDescent="0.25">
      <c r="J53" s="42"/>
    </row>
    <row r="54" spans="10:10" hidden="1" x14ac:dyDescent="0.25">
      <c r="J54" s="42"/>
    </row>
    <row r="55" spans="10:10" hidden="1" x14ac:dyDescent="0.25">
      <c r="J55" s="42"/>
    </row>
    <row r="56" spans="10:10" hidden="1" x14ac:dyDescent="0.25">
      <c r="J56" s="42"/>
    </row>
    <row r="57" spans="10:10" hidden="1" x14ac:dyDescent="0.25">
      <c r="J57" s="42"/>
    </row>
    <row r="58" spans="10:10" hidden="1" x14ac:dyDescent="0.25">
      <c r="J58" s="42"/>
    </row>
    <row r="59" spans="10:10" hidden="1" x14ac:dyDescent="0.25">
      <c r="J59" s="42"/>
    </row>
    <row r="60" spans="10:10" hidden="1" x14ac:dyDescent="0.25">
      <c r="J60" s="42"/>
    </row>
    <row r="61" spans="10:10" hidden="1" x14ac:dyDescent="0.25">
      <c r="J61" s="42"/>
    </row>
    <row r="62" spans="10:10" hidden="1" x14ac:dyDescent="0.25">
      <c r="J62" s="42"/>
    </row>
    <row r="63" spans="10:10" hidden="1" x14ac:dyDescent="0.25">
      <c r="J63" s="42"/>
    </row>
    <row r="64" spans="10:10" hidden="1" x14ac:dyDescent="0.25">
      <c r="J64" s="42"/>
    </row>
    <row r="65" spans="10:10" hidden="1" x14ac:dyDescent="0.25">
      <c r="J65" s="42"/>
    </row>
    <row r="66" spans="10:10" hidden="1" x14ac:dyDescent="0.25">
      <c r="J66" s="42"/>
    </row>
    <row r="67" spans="10:10" hidden="1" x14ac:dyDescent="0.25">
      <c r="J67" s="42"/>
    </row>
    <row r="68" spans="10:10" hidden="1" x14ac:dyDescent="0.25">
      <c r="J68" s="42"/>
    </row>
    <row r="69" spans="10:10" hidden="1" x14ac:dyDescent="0.25">
      <c r="J69" s="42"/>
    </row>
    <row r="70" spans="10:10" hidden="1" x14ac:dyDescent="0.25">
      <c r="J70" s="42"/>
    </row>
    <row r="71" spans="10:10" hidden="1" x14ac:dyDescent="0.25">
      <c r="J71" s="42"/>
    </row>
    <row r="72" spans="10:10" hidden="1" x14ac:dyDescent="0.25">
      <c r="J72" s="42"/>
    </row>
    <row r="73" spans="10:10" hidden="1" x14ac:dyDescent="0.25">
      <c r="J73" s="42"/>
    </row>
    <row r="74" spans="10:10" hidden="1" x14ac:dyDescent="0.25">
      <c r="J74" s="42"/>
    </row>
    <row r="75" spans="10:10" hidden="1" x14ac:dyDescent="0.25">
      <c r="J75" s="42"/>
    </row>
    <row r="76" spans="10:10" hidden="1" x14ac:dyDescent="0.25">
      <c r="J76" s="42"/>
    </row>
    <row r="77" spans="10:10" hidden="1" x14ac:dyDescent="0.25">
      <c r="J77" s="42"/>
    </row>
    <row r="78" spans="10:10" hidden="1" x14ac:dyDescent="0.25">
      <c r="J78" s="42"/>
    </row>
    <row r="79" spans="10:10" hidden="1" x14ac:dyDescent="0.25">
      <c r="J79" s="42"/>
    </row>
    <row r="80" spans="10:10" hidden="1" x14ac:dyDescent="0.25">
      <c r="J80" s="42"/>
    </row>
    <row r="81" spans="10:10" hidden="1" x14ac:dyDescent="0.25">
      <c r="J81" s="42"/>
    </row>
    <row r="82" spans="10:10" hidden="1" x14ac:dyDescent="0.25">
      <c r="J82" s="42"/>
    </row>
    <row r="83" spans="10:10" hidden="1" x14ac:dyDescent="0.25">
      <c r="J83" s="42"/>
    </row>
    <row r="84" spans="10:10" hidden="1" x14ac:dyDescent="0.25">
      <c r="J84" s="42"/>
    </row>
    <row r="85" spans="10:10" hidden="1" x14ac:dyDescent="0.25">
      <c r="J85" s="42"/>
    </row>
    <row r="86" spans="10:10" hidden="1" x14ac:dyDescent="0.25">
      <c r="J86" s="42"/>
    </row>
    <row r="87" spans="10:10" hidden="1" x14ac:dyDescent="0.25">
      <c r="J87" s="42"/>
    </row>
    <row r="88" spans="10:10" hidden="1" x14ac:dyDescent="0.25">
      <c r="J88" s="42"/>
    </row>
    <row r="89" spans="10:10" hidden="1" x14ac:dyDescent="0.25">
      <c r="J89" s="42"/>
    </row>
    <row r="90" spans="10:10" hidden="1" x14ac:dyDescent="0.25">
      <c r="J90" s="42"/>
    </row>
    <row r="91" spans="10:10" hidden="1" x14ac:dyDescent="0.25">
      <c r="J91" s="42"/>
    </row>
    <row r="92" spans="10:10" hidden="1" x14ac:dyDescent="0.25">
      <c r="J92" s="42"/>
    </row>
    <row r="93" spans="10:10" hidden="1" x14ac:dyDescent="0.25">
      <c r="J93" s="42"/>
    </row>
    <row r="94" spans="10:10" hidden="1" x14ac:dyDescent="0.25">
      <c r="J94" s="42"/>
    </row>
    <row r="95" spans="10:10" hidden="1" x14ac:dyDescent="0.25">
      <c r="J95" s="42"/>
    </row>
    <row r="96" spans="10:10" hidden="1" x14ac:dyDescent="0.25">
      <c r="J96" s="42"/>
    </row>
    <row r="97" spans="4:10" hidden="1" x14ac:dyDescent="0.25">
      <c r="J97" s="42"/>
    </row>
    <row r="98" spans="4:10" hidden="1" x14ac:dyDescent="0.25">
      <c r="J98" s="42"/>
    </row>
    <row r="99" spans="4:10" hidden="1" x14ac:dyDescent="0.25">
      <c r="J99" s="42"/>
    </row>
    <row r="100" spans="4:10" hidden="1" x14ac:dyDescent="0.25">
      <c r="J100" s="42"/>
    </row>
    <row r="101" spans="4:10" hidden="1" x14ac:dyDescent="0.25">
      <c r="J101" s="42"/>
    </row>
    <row r="102" spans="4:10" hidden="1" x14ac:dyDescent="0.25">
      <c r="J102" s="42"/>
    </row>
    <row r="103" spans="4:10" hidden="1" x14ac:dyDescent="0.25">
      <c r="J103" s="42"/>
    </row>
    <row r="104" spans="4:10" hidden="1" x14ac:dyDescent="0.25">
      <c r="J104" s="42"/>
    </row>
    <row r="105" spans="4:10" hidden="1" x14ac:dyDescent="0.25">
      <c r="J105" s="42"/>
    </row>
    <row r="106" spans="4:10" hidden="1" x14ac:dyDescent="0.25">
      <c r="J106" s="42"/>
    </row>
    <row r="107" spans="4:10" hidden="1" x14ac:dyDescent="0.25">
      <c r="J107" s="42"/>
    </row>
    <row r="108" spans="4:10" hidden="1" x14ac:dyDescent="0.25">
      <c r="J108" s="42"/>
    </row>
    <row r="109" spans="4:10" hidden="1" x14ac:dyDescent="0.25">
      <c r="J109" s="42"/>
    </row>
    <row r="110" spans="4:10" hidden="1" x14ac:dyDescent="0.25">
      <c r="J110" s="42"/>
    </row>
    <row r="111" spans="4:10" hidden="1" x14ac:dyDescent="0.25">
      <c r="J111" s="42"/>
    </row>
    <row r="112" spans="4:10" x14ac:dyDescent="0.25">
      <c r="D112" s="191"/>
      <c r="J112" s="42"/>
    </row>
    <row r="113" spans="10:10" hidden="1" x14ac:dyDescent="0.25">
      <c r="J113" s="66"/>
    </row>
    <row r="114" spans="10:10" x14ac:dyDescent="0.25"/>
  </sheetData>
  <mergeCells count="2">
    <mergeCell ref="A1:C1"/>
    <mergeCell ref="E1:G1"/>
  </mergeCells>
  <phoneticPr fontId="20" type="noConversion"/>
  <conditionalFormatting sqref="A1">
    <cfRule type="colorScale" priority="6">
      <colorScale>
        <cfvo type="num" val="0"/>
        <cfvo type="num" val="0.5"/>
        <cfvo type="num" val="1"/>
        <color rgb="FFF8696B"/>
        <color rgb="FFFFEB84"/>
        <color rgb="FF63BE7B"/>
      </colorScale>
    </cfRule>
  </conditionalFormatting>
  <conditionalFormatting sqref="D1">
    <cfRule type="colorScale" priority="5">
      <colorScale>
        <cfvo type="num" val="0"/>
        <cfvo type="num" val="0.5"/>
        <cfvo type="num" val="1"/>
        <color rgb="FFF8696B"/>
        <color rgb="FFFFEB84"/>
        <color rgb="FF63BE7B"/>
      </colorScale>
    </cfRule>
  </conditionalFormatting>
  <conditionalFormatting sqref="H1">
    <cfRule type="containsText" dxfId="8" priority="1" operator="containsText" text="Basic">
      <formula>NOT(ISERROR(SEARCH("Basic",H1)))</formula>
    </cfRule>
    <cfRule type="containsText" dxfId="7" priority="2" operator="containsText" text="Not assessed">
      <formula>NOT(ISERROR(SEARCH("Not assessed",H1)))</formula>
    </cfRule>
    <cfRule type="containsText" dxfId="6" priority="3" operator="containsText" text="None">
      <formula>NOT(ISERROR(SEARCH("None",H1)))</formula>
    </cfRule>
    <cfRule type="containsText" dxfId="5" priority="4" operator="containsText" text="Limited">
      <formula>NOT(ISERROR(SEARCH("Limited",H1)))</formula>
    </cfRule>
  </conditionalFormatting>
  <conditionalFormatting sqref="H3:H14">
    <cfRule type="containsBlanks" dxfId="4" priority="10">
      <formula>LEN(TRIM(H3))=0</formula>
    </cfRule>
    <cfRule type="cellIs" dxfId="3" priority="11" operator="equal">
      <formula>0</formula>
    </cfRule>
    <cfRule type="cellIs" dxfId="2" priority="12" operator="equal">
      <formula>1</formula>
    </cfRule>
    <cfRule type="cellIs" dxfId="1" priority="13" operator="equal">
      <formula>2</formula>
    </cfRule>
  </conditionalFormatting>
  <conditionalFormatting sqref="H17">
    <cfRule type="colorScale" priority="7">
      <colorScale>
        <cfvo type="num" val="0"/>
        <cfvo type="num" val="50"/>
        <cfvo type="num" val="100"/>
        <color rgb="FFF8696B"/>
        <color rgb="FFFFEB84"/>
        <color rgb="FF63BE7B"/>
      </colorScale>
    </cfRule>
    <cfRule type="containsBlanks" dxfId="0" priority="8">
      <formula>LEN(TRIM(H17))=0</formula>
    </cfRule>
  </conditionalFormatting>
  <dataValidations count="2">
    <dataValidation allowBlank="1" showInputMessage="1" showErrorMessage="1" errorTitle="You must enter either 3, 2 or 1." error="3 (+++): meets the standard._x000a_2 (++): partially meets the standard._x000a_1 (+): does not meet the standard." sqref="I14 C13 I9:L9 I11 J3:L24" xr:uid="{00000000-0002-0000-0500-000000000000}"/>
    <dataValidation type="whole" allowBlank="1" showInputMessage="1" showErrorMessage="1" error="Value must be 2, 1 or 0" sqref="H3:H14" xr:uid="{CD4B12C7-0ED3-4451-B79F-0E82E4F6B6E5}">
      <formula1>0</formula1>
      <formula2>2</formula2>
    </dataValidation>
  </dataValidation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162C1-9F05-4A92-B735-92FCB73CD590}">
  <dimension ref="A1:B8"/>
  <sheetViews>
    <sheetView showGridLines="0" workbookViewId="0">
      <selection activeCell="B8" sqref="B8"/>
    </sheetView>
  </sheetViews>
  <sheetFormatPr defaultRowHeight="15" x14ac:dyDescent="0.25"/>
  <cols>
    <col min="1" max="1" width="14.5703125" customWidth="1"/>
    <col min="2" max="2" width="29.85546875" customWidth="1"/>
  </cols>
  <sheetData>
    <row r="1" spans="1:2" x14ac:dyDescent="0.25">
      <c r="A1" s="40" t="s">
        <v>621</v>
      </c>
    </row>
    <row r="3" spans="1:2" x14ac:dyDescent="0.25">
      <c r="A3" t="s">
        <v>622</v>
      </c>
    </row>
    <row r="4" spans="1:2" x14ac:dyDescent="0.25">
      <c r="A4" s="184">
        <v>44519</v>
      </c>
      <c r="B4" t="s">
        <v>623</v>
      </c>
    </row>
    <row r="5" spans="1:2" x14ac:dyDescent="0.25">
      <c r="A5" s="184">
        <v>44538</v>
      </c>
      <c r="B5" t="s">
        <v>624</v>
      </c>
    </row>
    <row r="6" spans="1:2" x14ac:dyDescent="0.25">
      <c r="A6" s="184">
        <v>44576</v>
      </c>
      <c r="B6" t="s">
        <v>625</v>
      </c>
    </row>
    <row r="7" spans="1:2" x14ac:dyDescent="0.25">
      <c r="A7" s="184">
        <v>44612</v>
      </c>
      <c r="B7" t="s">
        <v>626</v>
      </c>
    </row>
    <row r="8" spans="1:2" x14ac:dyDescent="0.25">
      <c r="A8" s="184">
        <v>46111</v>
      </c>
      <c r="B8" t="s">
        <v>665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43A18-7A37-43E1-B87E-7F13F8B8B5F8}">
  <sheetPr>
    <tabColor theme="8" tint="-0.249977111117893"/>
  </sheetPr>
  <dimension ref="A1:F30"/>
  <sheetViews>
    <sheetView showGridLines="0" topLeftCell="A14" workbookViewId="0">
      <selection activeCell="A22" sqref="A22"/>
    </sheetView>
  </sheetViews>
  <sheetFormatPr defaultRowHeight="15" x14ac:dyDescent="0.25"/>
  <cols>
    <col min="1" max="1" width="35.42578125" customWidth="1"/>
    <col min="2" max="2" width="26.5703125" bestFit="1" customWidth="1"/>
    <col min="3" max="3" width="28.42578125" customWidth="1"/>
    <col min="4" max="4" width="34.85546875" customWidth="1"/>
    <col min="5" max="5" width="24.5703125" customWidth="1"/>
  </cols>
  <sheetData>
    <row r="1" spans="1:3" ht="26.25" x14ac:dyDescent="0.4">
      <c r="A1" s="226" t="s">
        <v>687</v>
      </c>
    </row>
    <row r="3" spans="1:3" ht="15.75" x14ac:dyDescent="0.25">
      <c r="A3" s="229" t="s">
        <v>692</v>
      </c>
    </row>
    <row r="4" spans="1:3" ht="26.25" x14ac:dyDescent="0.4">
      <c r="A4" s="226"/>
    </row>
    <row r="5" spans="1:3" ht="18.75" x14ac:dyDescent="0.3">
      <c r="A5" s="228" t="s">
        <v>688</v>
      </c>
      <c r="B5" s="250"/>
      <c r="C5" s="251"/>
    </row>
    <row r="6" spans="1:3" ht="18.75" x14ac:dyDescent="0.3">
      <c r="A6" s="227"/>
      <c r="B6" s="230" t="s">
        <v>707</v>
      </c>
    </row>
    <row r="7" spans="1:3" ht="18.75" x14ac:dyDescent="0.3">
      <c r="A7" s="227" t="s">
        <v>689</v>
      </c>
      <c r="B7" s="250"/>
      <c r="C7" s="251"/>
    </row>
    <row r="8" spans="1:3" ht="18.75" x14ac:dyDescent="0.3">
      <c r="A8" s="227"/>
      <c r="B8" s="230" t="s">
        <v>708</v>
      </c>
    </row>
    <row r="9" spans="1:3" ht="18.75" x14ac:dyDescent="0.3">
      <c r="A9" s="227" t="s">
        <v>690</v>
      </c>
      <c r="B9" s="250"/>
      <c r="C9" s="251"/>
    </row>
    <row r="10" spans="1:3" ht="18.75" x14ac:dyDescent="0.3">
      <c r="A10" s="227"/>
      <c r="B10" s="230" t="s">
        <v>709</v>
      </c>
    </row>
    <row r="11" spans="1:3" ht="18.75" x14ac:dyDescent="0.3">
      <c r="A11" s="227" t="s">
        <v>691</v>
      </c>
      <c r="B11" s="250"/>
      <c r="C11" s="251"/>
    </row>
    <row r="12" spans="1:3" ht="18.75" x14ac:dyDescent="0.3">
      <c r="A12" s="227"/>
      <c r="B12" s="230"/>
    </row>
    <row r="13" spans="1:3" ht="18.75" x14ac:dyDescent="0.3">
      <c r="A13" s="227" t="s">
        <v>778</v>
      </c>
      <c r="B13" s="250"/>
      <c r="C13" s="251"/>
    </row>
    <row r="14" spans="1:3" ht="18.75" x14ac:dyDescent="0.3">
      <c r="A14" s="227"/>
    </row>
    <row r="15" spans="1:3" ht="18.75" x14ac:dyDescent="0.3">
      <c r="A15" s="227" t="s">
        <v>705</v>
      </c>
      <c r="B15" s="250"/>
      <c r="C15" s="251"/>
    </row>
    <row r="17" spans="1:6" ht="18.75" x14ac:dyDescent="0.3">
      <c r="A17" s="227" t="s">
        <v>706</v>
      </c>
      <c r="B17" s="250"/>
      <c r="C17" s="251"/>
      <c r="D17" s="232"/>
      <c r="E17" s="232"/>
      <c r="F17" s="232"/>
    </row>
    <row r="18" spans="1:6" ht="18.75" x14ac:dyDescent="0.3">
      <c r="A18" s="227"/>
      <c r="D18" s="232"/>
      <c r="E18" s="232"/>
      <c r="F18" s="232"/>
    </row>
    <row r="19" spans="1:6" ht="18.75" x14ac:dyDescent="0.3">
      <c r="A19" s="227"/>
      <c r="C19" s="232"/>
      <c r="D19" s="232"/>
      <c r="E19" s="232"/>
      <c r="F19" s="232"/>
    </row>
    <row r="20" spans="1:6" ht="19.5" thickBot="1" x14ac:dyDescent="0.35">
      <c r="A20" s="233" t="s">
        <v>777</v>
      </c>
      <c r="B20" s="232"/>
      <c r="C20" s="232"/>
    </row>
    <row r="21" spans="1:6" ht="20.25" thickTop="1" thickBot="1" x14ac:dyDescent="0.35">
      <c r="A21" s="233" t="s">
        <v>762</v>
      </c>
      <c r="B21" s="233" t="s">
        <v>763</v>
      </c>
      <c r="C21" s="233" t="s">
        <v>786</v>
      </c>
      <c r="D21" s="233" t="s">
        <v>764</v>
      </c>
      <c r="E21" s="233" t="s">
        <v>765</v>
      </c>
      <c r="F21" s="233"/>
    </row>
    <row r="22" spans="1:6" ht="15.75" thickTop="1" x14ac:dyDescent="0.25">
      <c r="A22" s="234"/>
      <c r="B22" s="234"/>
      <c r="C22" s="234"/>
      <c r="D22" s="234"/>
      <c r="E22" s="234"/>
      <c r="F22" s="234"/>
    </row>
    <row r="23" spans="1:6" x14ac:dyDescent="0.25">
      <c r="A23" s="235"/>
      <c r="B23" s="235"/>
      <c r="C23" s="235"/>
      <c r="D23" s="235"/>
      <c r="E23" s="235"/>
      <c r="F23" s="235"/>
    </row>
    <row r="24" spans="1:6" x14ac:dyDescent="0.25">
      <c r="A24" s="235"/>
      <c r="B24" s="235"/>
      <c r="C24" s="235"/>
      <c r="D24" s="235"/>
      <c r="E24" s="235"/>
      <c r="F24" s="235"/>
    </row>
    <row r="25" spans="1:6" x14ac:dyDescent="0.25">
      <c r="A25" s="235"/>
      <c r="B25" s="235"/>
      <c r="C25" s="235"/>
      <c r="D25" s="235"/>
      <c r="E25" s="235"/>
      <c r="F25" s="235"/>
    </row>
    <row r="26" spans="1:6" x14ac:dyDescent="0.25">
      <c r="A26" s="235"/>
      <c r="B26" s="235"/>
      <c r="C26" s="235"/>
      <c r="D26" s="235"/>
      <c r="E26" s="235"/>
      <c r="F26" s="235"/>
    </row>
    <row r="27" spans="1:6" x14ac:dyDescent="0.25">
      <c r="A27" s="235"/>
      <c r="B27" s="235"/>
      <c r="C27" s="235"/>
      <c r="D27" s="235"/>
      <c r="E27" s="235"/>
      <c r="F27" s="235"/>
    </row>
    <row r="28" spans="1:6" x14ac:dyDescent="0.25">
      <c r="A28" s="235"/>
      <c r="B28" s="235"/>
      <c r="C28" s="235"/>
      <c r="D28" s="235"/>
      <c r="E28" s="235"/>
      <c r="F28" s="235"/>
    </row>
    <row r="29" spans="1:6" x14ac:dyDescent="0.25">
      <c r="A29" s="235"/>
      <c r="B29" s="235"/>
      <c r="C29" s="235"/>
      <c r="D29" s="235"/>
      <c r="E29" s="235"/>
      <c r="F29" s="235"/>
    </row>
    <row r="30" spans="1:6" x14ac:dyDescent="0.25">
      <c r="A30" s="235"/>
      <c r="B30" s="235"/>
      <c r="C30" s="235"/>
      <c r="D30" s="235"/>
      <c r="E30" s="235"/>
      <c r="F30" s="235"/>
    </row>
  </sheetData>
  <mergeCells count="7">
    <mergeCell ref="B17:C17"/>
    <mergeCell ref="B9:C9"/>
    <mergeCell ref="B11:C11"/>
    <mergeCell ref="B13:C13"/>
    <mergeCell ref="B5:C5"/>
    <mergeCell ref="B7:C7"/>
    <mergeCell ref="B15:C15"/>
  </mergeCells>
  <conditionalFormatting sqref="B5">
    <cfRule type="containsText" dxfId="108" priority="48" operator="containsText" text=" ">
      <formula>NOT(ISERROR(SEARCH(" ",B5)))</formula>
    </cfRule>
    <cfRule type="containsBlanks" dxfId="107" priority="50">
      <formula>LEN(TRIM(B5))=0</formula>
    </cfRule>
  </conditionalFormatting>
  <conditionalFormatting sqref="B7">
    <cfRule type="containsText" dxfId="106" priority="15" operator="containsText" text=" ">
      <formula>NOT(ISERROR(SEARCH(" ",B7)))</formula>
    </cfRule>
    <cfRule type="containsBlanks" dxfId="105" priority="16">
      <formula>LEN(TRIM(B7))=0</formula>
    </cfRule>
  </conditionalFormatting>
  <conditionalFormatting sqref="B9">
    <cfRule type="containsText" dxfId="104" priority="13" operator="containsText" text=" ">
      <formula>NOT(ISERROR(SEARCH(" ",B9)))</formula>
    </cfRule>
    <cfRule type="containsBlanks" dxfId="103" priority="14">
      <formula>LEN(TRIM(B9))=0</formula>
    </cfRule>
  </conditionalFormatting>
  <conditionalFormatting sqref="B11">
    <cfRule type="containsText" dxfId="102" priority="11" operator="containsText" text=" ">
      <formula>NOT(ISERROR(SEARCH(" ",B11)))</formula>
    </cfRule>
    <cfRule type="containsBlanks" dxfId="101" priority="12">
      <formula>LEN(TRIM(B11))=0</formula>
    </cfRule>
  </conditionalFormatting>
  <conditionalFormatting sqref="B13">
    <cfRule type="containsText" dxfId="100" priority="9" operator="containsText" text=" ">
      <formula>NOT(ISERROR(SEARCH(" ",B13)))</formula>
    </cfRule>
    <cfRule type="containsBlanks" dxfId="99" priority="10">
      <formula>LEN(TRIM(B13))=0</formula>
    </cfRule>
  </conditionalFormatting>
  <conditionalFormatting sqref="B15">
    <cfRule type="containsText" dxfId="98" priority="3" operator="containsText" text=" ">
      <formula>NOT(ISERROR(SEARCH(" ",B15)))</formula>
    </cfRule>
    <cfRule type="containsBlanks" dxfId="97" priority="4">
      <formula>LEN(TRIM(B15))=0</formula>
    </cfRule>
  </conditionalFormatting>
  <conditionalFormatting sqref="B17">
    <cfRule type="containsText" dxfId="96" priority="1" operator="containsText" text=" ">
      <formula>NOT(ISERROR(SEARCH(" ",B17)))</formula>
    </cfRule>
    <cfRule type="containsBlanks" dxfId="95" priority="2">
      <formula>LEN(TRIM(B17))=0</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promptTitle="Select province" prompt="Please select province from drop down" xr:uid="{E90CE852-31AE-47DF-925D-51BE5AE19156}">
          <x14:formula1>
            <xm:f>lists!$B$3:$B$11</xm:f>
          </x14:formula1>
          <xm:sqref>B11:C11</xm:sqref>
        </x14:dataValidation>
        <x14:dataValidation type="list" allowBlank="1" showInputMessage="1" showErrorMessage="1" xr:uid="{B0796F6D-06A3-4B31-A950-6BCEF8B34E5B}">
          <x14:formula1>
            <xm:f>lists!$C$3:$C$54</xm:f>
          </x14:formula1>
          <xm:sqref>B9:C9</xm:sqref>
        </x14:dataValidation>
        <x14:dataValidation type="list" allowBlank="1" showInputMessage="1" showErrorMessage="1" promptTitle="Select facility type" xr:uid="{224F0FB4-18C9-4541-BE1A-5C5E233713A8}">
          <x14:formula1>
            <xm:f>lists!$A$3:$A$8</xm:f>
          </x14:formula1>
          <xm:sqref>B7:C7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A99E8-004D-4029-BB28-D40A5D7F1359}">
  <dimension ref="A3:C54"/>
  <sheetViews>
    <sheetView workbookViewId="0">
      <selection activeCell="A10" sqref="A10"/>
    </sheetView>
  </sheetViews>
  <sheetFormatPr defaultRowHeight="15" x14ac:dyDescent="0.25"/>
  <cols>
    <col min="1" max="1" width="24.42578125" bestFit="1" customWidth="1"/>
  </cols>
  <sheetData>
    <row r="3" spans="1:3" x14ac:dyDescent="0.25">
      <c r="A3" t="s">
        <v>780</v>
      </c>
      <c r="B3" t="s">
        <v>696</v>
      </c>
      <c r="C3" s="231" t="s">
        <v>710</v>
      </c>
    </row>
    <row r="4" spans="1:3" x14ac:dyDescent="0.25">
      <c r="A4" t="s">
        <v>779</v>
      </c>
      <c r="B4" t="s">
        <v>697</v>
      </c>
      <c r="C4" s="231" t="s">
        <v>711</v>
      </c>
    </row>
    <row r="5" spans="1:3" x14ac:dyDescent="0.25">
      <c r="A5" t="s">
        <v>694</v>
      </c>
      <c r="B5" t="s">
        <v>698</v>
      </c>
      <c r="C5" s="231" t="s">
        <v>712</v>
      </c>
    </row>
    <row r="6" spans="1:3" x14ac:dyDescent="0.25">
      <c r="A6" t="s">
        <v>695</v>
      </c>
      <c r="B6" t="s">
        <v>699</v>
      </c>
      <c r="C6" s="231" t="s">
        <v>713</v>
      </c>
    </row>
    <row r="7" spans="1:3" x14ac:dyDescent="0.25">
      <c r="A7" t="s">
        <v>693</v>
      </c>
      <c r="B7" t="s">
        <v>700</v>
      </c>
      <c r="C7" s="231" t="s">
        <v>714</v>
      </c>
    </row>
    <row r="8" spans="1:3" x14ac:dyDescent="0.25">
      <c r="A8" t="s">
        <v>768</v>
      </c>
      <c r="B8" t="s">
        <v>701</v>
      </c>
      <c r="C8" s="231" t="s">
        <v>715</v>
      </c>
    </row>
    <row r="9" spans="1:3" x14ac:dyDescent="0.25">
      <c r="B9" t="s">
        <v>702</v>
      </c>
      <c r="C9" s="231" t="s">
        <v>716</v>
      </c>
    </row>
    <row r="10" spans="1:3" x14ac:dyDescent="0.25">
      <c r="B10" t="s">
        <v>703</v>
      </c>
      <c r="C10" s="231" t="s">
        <v>717</v>
      </c>
    </row>
    <row r="11" spans="1:3" x14ac:dyDescent="0.25">
      <c r="B11" t="s">
        <v>704</v>
      </c>
      <c r="C11" s="231" t="s">
        <v>718</v>
      </c>
    </row>
    <row r="12" spans="1:3" x14ac:dyDescent="0.25">
      <c r="C12" s="231" t="s">
        <v>719</v>
      </c>
    </row>
    <row r="13" spans="1:3" x14ac:dyDescent="0.25">
      <c r="C13" s="231" t="s">
        <v>720</v>
      </c>
    </row>
    <row r="14" spans="1:3" x14ac:dyDescent="0.25">
      <c r="C14" s="231" t="s">
        <v>721</v>
      </c>
    </row>
    <row r="15" spans="1:3" x14ac:dyDescent="0.25">
      <c r="C15" s="231" t="s">
        <v>722</v>
      </c>
    </row>
    <row r="16" spans="1:3" x14ac:dyDescent="0.25">
      <c r="C16" s="231" t="s">
        <v>723</v>
      </c>
    </row>
    <row r="17" spans="3:3" x14ac:dyDescent="0.25">
      <c r="C17" s="231" t="s">
        <v>724</v>
      </c>
    </row>
    <row r="18" spans="3:3" x14ac:dyDescent="0.25">
      <c r="C18" s="231" t="s">
        <v>725</v>
      </c>
    </row>
    <row r="19" spans="3:3" x14ac:dyDescent="0.25">
      <c r="C19" s="231" t="s">
        <v>726</v>
      </c>
    </row>
    <row r="20" spans="3:3" x14ac:dyDescent="0.25">
      <c r="C20" s="231" t="s">
        <v>727</v>
      </c>
    </row>
    <row r="21" spans="3:3" x14ac:dyDescent="0.25">
      <c r="C21" s="231" t="s">
        <v>728</v>
      </c>
    </row>
    <row r="22" spans="3:3" x14ac:dyDescent="0.25">
      <c r="C22" s="231" t="s">
        <v>729</v>
      </c>
    </row>
    <row r="23" spans="3:3" x14ac:dyDescent="0.25">
      <c r="C23" s="231" t="s">
        <v>730</v>
      </c>
    </row>
    <row r="24" spans="3:3" x14ac:dyDescent="0.25">
      <c r="C24" s="231" t="s">
        <v>731</v>
      </c>
    </row>
    <row r="25" spans="3:3" x14ac:dyDescent="0.25">
      <c r="C25" s="231" t="s">
        <v>732</v>
      </c>
    </row>
    <row r="26" spans="3:3" x14ac:dyDescent="0.25">
      <c r="C26" s="231" t="s">
        <v>733</v>
      </c>
    </row>
    <row r="27" spans="3:3" x14ac:dyDescent="0.25">
      <c r="C27" s="231" t="s">
        <v>734</v>
      </c>
    </row>
    <row r="28" spans="3:3" x14ac:dyDescent="0.25">
      <c r="C28" s="231" t="s">
        <v>735</v>
      </c>
    </row>
    <row r="29" spans="3:3" x14ac:dyDescent="0.25">
      <c r="C29" s="231" t="s">
        <v>736</v>
      </c>
    </row>
    <row r="30" spans="3:3" x14ac:dyDescent="0.25">
      <c r="C30" s="231" t="s">
        <v>737</v>
      </c>
    </row>
    <row r="31" spans="3:3" x14ac:dyDescent="0.25">
      <c r="C31" s="231" t="s">
        <v>738</v>
      </c>
    </row>
    <row r="32" spans="3:3" x14ac:dyDescent="0.25">
      <c r="C32" s="231" t="s">
        <v>739</v>
      </c>
    </row>
    <row r="33" spans="3:3" x14ac:dyDescent="0.25">
      <c r="C33" s="231" t="s">
        <v>740</v>
      </c>
    </row>
    <row r="34" spans="3:3" x14ac:dyDescent="0.25">
      <c r="C34" s="231" t="s">
        <v>741</v>
      </c>
    </row>
    <row r="35" spans="3:3" x14ac:dyDescent="0.25">
      <c r="C35" s="231" t="s">
        <v>742</v>
      </c>
    </row>
    <row r="36" spans="3:3" x14ac:dyDescent="0.25">
      <c r="C36" s="231" t="s">
        <v>743</v>
      </c>
    </row>
    <row r="37" spans="3:3" x14ac:dyDescent="0.25">
      <c r="C37" s="231" t="s">
        <v>744</v>
      </c>
    </row>
    <row r="38" spans="3:3" x14ac:dyDescent="0.25">
      <c r="C38" s="231" t="s">
        <v>745</v>
      </c>
    </row>
    <row r="39" spans="3:3" x14ac:dyDescent="0.25">
      <c r="C39" s="231" t="s">
        <v>746</v>
      </c>
    </row>
    <row r="40" spans="3:3" x14ac:dyDescent="0.25">
      <c r="C40" s="231" t="s">
        <v>747</v>
      </c>
    </row>
    <row r="41" spans="3:3" x14ac:dyDescent="0.25">
      <c r="C41" s="231" t="s">
        <v>748</v>
      </c>
    </row>
    <row r="42" spans="3:3" x14ac:dyDescent="0.25">
      <c r="C42" s="231" t="s">
        <v>749</v>
      </c>
    </row>
    <row r="43" spans="3:3" x14ac:dyDescent="0.25">
      <c r="C43" s="231" t="s">
        <v>750</v>
      </c>
    </row>
    <row r="44" spans="3:3" x14ac:dyDescent="0.25">
      <c r="C44" s="231" t="s">
        <v>751</v>
      </c>
    </row>
    <row r="45" spans="3:3" x14ac:dyDescent="0.25">
      <c r="C45" s="231" t="s">
        <v>752</v>
      </c>
    </row>
    <row r="46" spans="3:3" x14ac:dyDescent="0.25">
      <c r="C46" s="231" t="s">
        <v>753</v>
      </c>
    </row>
    <row r="47" spans="3:3" x14ac:dyDescent="0.25">
      <c r="C47" s="231" t="s">
        <v>754</v>
      </c>
    </row>
    <row r="48" spans="3:3" x14ac:dyDescent="0.25">
      <c r="C48" s="231" t="s">
        <v>755</v>
      </c>
    </row>
    <row r="49" spans="3:3" x14ac:dyDescent="0.25">
      <c r="C49" s="231" t="s">
        <v>756</v>
      </c>
    </row>
    <row r="50" spans="3:3" x14ac:dyDescent="0.25">
      <c r="C50" s="231" t="s">
        <v>757</v>
      </c>
    </row>
    <row r="51" spans="3:3" x14ac:dyDescent="0.25">
      <c r="C51" s="231" t="s">
        <v>758</v>
      </c>
    </row>
    <row r="52" spans="3:3" x14ac:dyDescent="0.25">
      <c r="C52" s="231" t="s">
        <v>759</v>
      </c>
    </row>
    <row r="53" spans="3:3" x14ac:dyDescent="0.25">
      <c r="C53" s="231" t="s">
        <v>760</v>
      </c>
    </row>
    <row r="54" spans="3:3" x14ac:dyDescent="0.25">
      <c r="C54" s="231" t="s">
        <v>761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30F0D-5C43-4D7E-93B5-9CC53FB472A5}">
  <dimension ref="A1:M17"/>
  <sheetViews>
    <sheetView showGridLines="0" workbookViewId="0">
      <selection activeCell="C3" sqref="C3:C10"/>
    </sheetView>
  </sheetViews>
  <sheetFormatPr defaultColWidth="0" defaultRowHeight="15" zeroHeight="1" x14ac:dyDescent="0.25"/>
  <cols>
    <col min="1" max="1" width="4.140625" customWidth="1"/>
    <col min="2" max="2" width="4.5703125" customWidth="1"/>
    <col min="3" max="3" width="24.42578125" bestFit="1" customWidth="1"/>
    <col min="4" max="4" width="12.5703125" customWidth="1"/>
    <col min="5" max="5" width="20.140625" customWidth="1"/>
    <col min="6" max="6" width="8.7109375" customWidth="1"/>
    <col min="7" max="8" width="12.140625" customWidth="1"/>
    <col min="9" max="9" width="20.42578125" bestFit="1" customWidth="1"/>
    <col min="10" max="10" width="5.5703125" hidden="1" customWidth="1"/>
    <col min="11" max="11" width="7" hidden="1" customWidth="1"/>
    <col min="12" max="12" width="5.5703125" hidden="1" customWidth="1"/>
    <col min="13" max="13" width="9.140625" customWidth="1"/>
    <col min="14" max="16384" width="9.140625" hidden="1"/>
  </cols>
  <sheetData>
    <row r="1" spans="2:13" ht="30.75" customHeight="1" x14ac:dyDescent="0.25">
      <c r="C1" s="164" t="s">
        <v>2</v>
      </c>
    </row>
    <row r="2" spans="2:13" ht="30" x14ac:dyDescent="0.25">
      <c r="B2" s="51"/>
      <c r="C2" s="51"/>
      <c r="D2" s="237" t="s">
        <v>3</v>
      </c>
      <c r="E2" s="238" t="s">
        <v>4</v>
      </c>
      <c r="F2" s="130" t="s">
        <v>5</v>
      </c>
      <c r="G2" s="130" t="s">
        <v>6</v>
      </c>
      <c r="H2" s="40"/>
      <c r="I2" s="40" t="s">
        <v>7</v>
      </c>
      <c r="J2" s="40" t="s">
        <v>8</v>
      </c>
      <c r="K2" s="40" t="s">
        <v>9</v>
      </c>
      <c r="L2" s="40" t="s">
        <v>10</v>
      </c>
    </row>
    <row r="3" spans="2:13" x14ac:dyDescent="0.25">
      <c r="B3" s="51">
        <v>1</v>
      </c>
      <c r="C3" s="123" t="s">
        <v>11</v>
      </c>
      <c r="D3" s="51">
        <v>17</v>
      </c>
      <c r="E3" s="51">
        <f>'1 Water'!$H23</f>
        <v>0</v>
      </c>
      <c r="F3" s="131">
        <f>'1 Water'!$H22</f>
        <v>0</v>
      </c>
      <c r="G3" s="132" t="str">
        <f t="shared" ref="G3:G9" si="0">IF(E3&gt;0,F3/E3/2*100%,"")</f>
        <v/>
      </c>
      <c r="H3" s="171"/>
      <c r="I3" s="171" t="str">
        <f>IF(J3,"JMP level: Basic",IF(K3,"JMP level: Limited",IF(L3,"JMP level: None","JMP level: Not assessed")))</f>
        <v>JMP level: Not assessed</v>
      </c>
      <c r="J3" s="171" t="b">
        <f>AND(OR('1 Water'!H3&gt;0,'1 Water'!H4&gt;0),'1 Water'!H7&gt;0)</f>
        <v>0</v>
      </c>
      <c r="K3" s="171" t="b">
        <f>AND(NOT(J3),NOT(L3),OR(NOT(ISBLANK('1 Water'!H3)),NOT(ISBLANK('1 Water'!H4))),NOT(ISBLANK('1 Water'!H7)))</f>
        <v>0</v>
      </c>
      <c r="L3" s="171" t="b">
        <f>AND('1 Water'!H7=0,NOT(ISBLANK('1 Water'!H7)),OR(AND('1 Water'!H3=0,NOT(ISBLANK('1 Water'!H3))),AND('1 Water'!H4=0,NOT(ISBLANK('1 Water'!H4)))))</f>
        <v>0</v>
      </c>
      <c r="M3" s="171"/>
    </row>
    <row r="4" spans="2:13" x14ac:dyDescent="0.25">
      <c r="B4" s="51">
        <v>2</v>
      </c>
      <c r="C4" s="124" t="s">
        <v>12</v>
      </c>
      <c r="D4" s="51">
        <v>13</v>
      </c>
      <c r="E4" s="51">
        <f>'2 Sanitation'!$H20</f>
        <v>0</v>
      </c>
      <c r="F4" s="131">
        <f>'2 Sanitation'!$H19</f>
        <v>0</v>
      </c>
      <c r="G4" s="132" t="str">
        <f t="shared" si="0"/>
        <v/>
      </c>
      <c r="H4" s="171"/>
      <c r="I4" s="171" t="str">
        <f>IF(J4,"JMP level: Basic",IF(K4,"JMP level: Limited",IF(L4,"JMP level: None","JMP level: Not assessed")))</f>
        <v>JMP level: Not assessed</v>
      </c>
      <c r="J4" s="171" t="b">
        <f>AND('2 Sanitation'!H3&gt;0,'2 Sanitation'!H4&gt;0,'2 Sanitation'!H6&gt;0,'2 Sanitation'!H7&gt;0,'2 Sanitation'!H8&gt;0,'2 Sanitation'!H9&gt;0)</f>
        <v>0</v>
      </c>
      <c r="K4" t="b">
        <f>AND('2 Sanitation'!H3&gt;0,'2 Sanitation'!H4&gt;0,OR('2 Sanitation'!H6=0,'2 Sanitation'!H7=0,'2 Sanitation'!H8=0,'2 Sanitation'!H9=0))</f>
        <v>0</v>
      </c>
      <c r="L4" t="b">
        <f>OR(AND('2 Sanitation'!H3=0,NOT(ISBLANK('2 Sanitation'!H3))),AND('2 Sanitation'!H4=0,NOT(ISBLANK('2 Sanitation'!H4))))</f>
        <v>0</v>
      </c>
    </row>
    <row r="5" spans="2:13" x14ac:dyDescent="0.25">
      <c r="B5" s="51">
        <v>3</v>
      </c>
      <c r="C5" s="125" t="s">
        <v>13</v>
      </c>
      <c r="D5" s="51">
        <v>15</v>
      </c>
      <c r="E5" s="51">
        <f>'3 Health care waste'!H20</f>
        <v>0</v>
      </c>
      <c r="F5">
        <f>'3 Health care waste'!H19</f>
        <v>0</v>
      </c>
      <c r="G5" s="132" t="str">
        <f t="shared" si="0"/>
        <v/>
      </c>
      <c r="H5" s="171"/>
      <c r="I5" s="171" t="str">
        <f>IF(J5,"JMP level: Basic",IF(K5,"JMP level: Limited",IF(L5,"JMP level: None","JMP level: Not assessed")))</f>
        <v>JMP level: Not assessed</v>
      </c>
      <c r="J5" t="b">
        <f>AND('3 Health care waste'!H5&gt;0,'3 Health care waste'!H13&gt;0,'3 Health care waste'!H15&gt;0)</f>
        <v>0</v>
      </c>
      <c r="K5" s="171" t="b">
        <f>AND(NOT(J5),NOT(L5),NOT(ISBLANK('3 Health care waste'!H5)),OR(NOT(ISBLANK('3 Health care waste'!H13)),NOT(ISBLANK('3 Health care waste'!H15))))</f>
        <v>0</v>
      </c>
      <c r="L5" s="171" t="b">
        <f>AND('3 Health care waste'!H5=0,NOT(ISBLANK('3 Health care waste'!H5)),OR(AND('3 Health care waste'!H13=0,NOT(ISBLANK('3 Health care waste'!H13))),AND('3 Health care waste'!H15=0,NOT(ISBLANK('3 Health care waste'!H15)))))</f>
        <v>0</v>
      </c>
    </row>
    <row r="6" spans="2:13" x14ac:dyDescent="0.25">
      <c r="B6" s="51">
        <v>4</v>
      </c>
      <c r="C6" s="127" t="s">
        <v>14</v>
      </c>
      <c r="D6" s="51">
        <v>5</v>
      </c>
      <c r="E6" s="51">
        <f>'4 Hand hygiene'!$H10</f>
        <v>0</v>
      </c>
      <c r="F6" s="131">
        <f>'4 Hand hygiene'!$H9</f>
        <v>0</v>
      </c>
      <c r="G6" s="132" t="str">
        <f t="shared" si="0"/>
        <v/>
      </c>
      <c r="H6" s="171"/>
      <c r="I6" s="171" t="str">
        <f>IF(J6,"JMP level: Basic",IF(K6,"JMP level: Limited",IF(L6,"JMP level: None","JMP level: Not assessed")))</f>
        <v>JMP level: Not assessed</v>
      </c>
      <c r="J6" t="b">
        <f>AND('4 Hand hygiene'!H3&gt;0,'2 Sanitation'!H5&gt;0)</f>
        <v>0</v>
      </c>
      <c r="K6" s="171" t="b">
        <f>AND(NOT(J6),NOT(L6),NOT(ISBLANK('2 Sanitation'!H5)),NOT(ISBLANK('4 Hand hygiene'!H3)))</f>
        <v>0</v>
      </c>
      <c r="L6" s="171" t="b">
        <f>AND('4 Hand hygiene'!H3=0,NOT(ISBLANK('4 Hand hygiene'!H3)),'2 Sanitation'!H5=0,NOT(ISBLANK('2 Sanitation'!H5)))</f>
        <v>0</v>
      </c>
    </row>
    <row r="7" spans="2:13" x14ac:dyDescent="0.25">
      <c r="B7" s="51">
        <v>5</v>
      </c>
      <c r="C7" s="128" t="s">
        <v>15</v>
      </c>
      <c r="D7" s="51">
        <v>16</v>
      </c>
      <c r="E7" s="51">
        <f>'5 Environmental cleaning'!H18</f>
        <v>0</v>
      </c>
      <c r="F7" s="131">
        <f>'5 Environmental cleaning'!H17</f>
        <v>0</v>
      </c>
      <c r="G7" s="132" t="str">
        <f t="shared" si="0"/>
        <v/>
      </c>
      <c r="H7" s="171"/>
      <c r="I7" s="171" t="str">
        <f>IF(J7,"JMP level: Basic",IF(K7,"JMP level: Limited",IF(L7,"JMP level: None","JMP level: Not assessed")))</f>
        <v>JMP level: Not assessed</v>
      </c>
      <c r="J7" t="b">
        <f>AND('5 Environmental cleaning'!H3&gt;0,'5 Environmental cleaning'!H7=2)</f>
        <v>0</v>
      </c>
      <c r="K7" s="171" t="b">
        <f>AND(NOT(J7),NOT(L7),NOT(ISBLANK('5 Environmental cleaning'!H3)),NOT(ISBLANK('5 Environmental cleaning'!H7)))</f>
        <v>0</v>
      </c>
      <c r="L7" s="171" t="b">
        <f>AND('5 Environmental cleaning'!H3=0,NOT(ISBLANK('5 Environmental cleaning'!H3)),'5 Environmental cleaning'!H7=0,NOT(ISBLANK('5 Environmental cleaning'!H7)))</f>
        <v>0</v>
      </c>
    </row>
    <row r="8" spans="2:13" x14ac:dyDescent="0.25">
      <c r="B8" s="51">
        <v>6</v>
      </c>
      <c r="C8" s="126" t="s">
        <v>16</v>
      </c>
      <c r="D8" s="51">
        <v>13</v>
      </c>
      <c r="E8" s="51">
        <f>'6 Energy &amp; environment'!$H17</f>
        <v>0</v>
      </c>
      <c r="F8" s="131">
        <f>'6 Energy &amp; environment'!$H16</f>
        <v>0</v>
      </c>
      <c r="G8" s="132" t="str">
        <f t="shared" si="0"/>
        <v/>
      </c>
      <c r="H8" s="171"/>
      <c r="I8" s="171"/>
      <c r="K8" s="171"/>
      <c r="L8" s="171"/>
    </row>
    <row r="9" spans="2:13" x14ac:dyDescent="0.25">
      <c r="B9" s="51">
        <v>7</v>
      </c>
      <c r="C9" s="129" t="s">
        <v>17</v>
      </c>
      <c r="D9" s="51">
        <v>12</v>
      </c>
      <c r="E9" s="51">
        <f>'7 Management &amp; workforce'!$H16</f>
        <v>0</v>
      </c>
      <c r="F9" s="131">
        <f>'7 Management &amp; workforce'!$H15</f>
        <v>0</v>
      </c>
      <c r="G9" s="132" t="str">
        <f t="shared" si="0"/>
        <v/>
      </c>
      <c r="H9" s="171"/>
      <c r="I9" s="171"/>
      <c r="J9" s="171"/>
      <c r="K9" s="171"/>
      <c r="L9" s="171"/>
    </row>
    <row r="10" spans="2:13" ht="15.75" thickBot="1" x14ac:dyDescent="0.3">
      <c r="B10" s="51"/>
      <c r="C10" s="130" t="s">
        <v>18</v>
      </c>
      <c r="D10" s="130">
        <f>SUM(D3:D9)</f>
        <v>91</v>
      </c>
      <c r="E10" s="133">
        <f>SUM(E3:E9)</f>
        <v>0</v>
      </c>
      <c r="F10" s="131">
        <f>SUM(F3:F9)</f>
        <v>0</v>
      </c>
      <c r="G10" s="132" t="str">
        <f t="shared" ref="G10" si="1">IF(E10&gt;0,F10/E10/2*100%,"")</f>
        <v/>
      </c>
      <c r="H10" s="171"/>
      <c r="I10" s="171"/>
      <c r="J10" s="171"/>
      <c r="K10" s="171"/>
      <c r="L10" s="171"/>
    </row>
    <row r="11" spans="2:13" ht="15.75" thickBot="1" x14ac:dyDescent="0.3">
      <c r="C11" t="s">
        <v>19</v>
      </c>
      <c r="E11" s="172">
        <f>E10/D10</f>
        <v>0</v>
      </c>
    </row>
    <row r="12" spans="2:13" x14ac:dyDescent="0.25">
      <c r="E12" s="236"/>
    </row>
    <row r="13" spans="2:13" ht="95.1" customHeight="1" x14ac:dyDescent="0.25">
      <c r="C13" s="252" t="s">
        <v>769</v>
      </c>
      <c r="D13" s="252"/>
      <c r="E13" s="252"/>
      <c r="F13" s="252"/>
      <c r="G13" s="252"/>
    </row>
    <row r="17" x14ac:dyDescent="0.25"/>
  </sheetData>
  <mergeCells count="1">
    <mergeCell ref="C13:G13"/>
  </mergeCells>
  <conditionalFormatting sqref="E11:E12">
    <cfRule type="colorScale" priority="9">
      <colorScale>
        <cfvo type="num" val="0"/>
        <cfvo type="num" val="0.5"/>
        <cfvo type="num" val="1"/>
        <color rgb="FFF8696B"/>
        <color rgb="FFFFEB84"/>
        <color rgb="FF63BE7B"/>
      </colorScale>
    </cfRule>
  </conditionalFormatting>
  <conditionalFormatting sqref="G3:G10">
    <cfRule type="colorScale" priority="11">
      <colorScale>
        <cfvo type="num" val="0"/>
        <cfvo type="num" val="0.5"/>
        <cfvo type="num" val="1"/>
        <color rgb="FFF8696B"/>
        <color rgb="FFFFEB84"/>
        <color rgb="FF63BE7B"/>
      </colorScale>
    </cfRule>
  </conditionalFormatting>
  <conditionalFormatting sqref="I3">
    <cfRule type="containsText" dxfId="94" priority="5" operator="containsText" text="Basic">
      <formula>NOT(ISERROR(SEARCH("Basic",I3)))</formula>
    </cfRule>
  </conditionalFormatting>
  <conditionalFormatting sqref="I3:I7">
    <cfRule type="containsText" dxfId="93" priority="6" operator="containsText" text="Not assessed">
      <formula>NOT(ISERROR(SEARCH("Not assessed",I3)))</formula>
    </cfRule>
    <cfRule type="containsText" dxfId="92" priority="7" operator="containsText" text="None">
      <formula>NOT(ISERROR(SEARCH("None",I3)))</formula>
    </cfRule>
    <cfRule type="containsText" dxfId="91" priority="8" operator="containsText" text="Limited">
      <formula>NOT(ISERROR(SEARCH("Limited",I3)))</formula>
    </cfRule>
  </conditionalFormatting>
  <conditionalFormatting sqref="I4">
    <cfRule type="containsText" dxfId="90" priority="4" operator="containsText" text="Basic">
      <formula>NOT(ISERROR(SEARCH("Basic",I4)))</formula>
    </cfRule>
  </conditionalFormatting>
  <conditionalFormatting sqref="I5">
    <cfRule type="containsText" dxfId="89" priority="3" operator="containsText" text="Basic">
      <formula>NOT(ISERROR(SEARCH("Basic",I5)))</formula>
    </cfRule>
  </conditionalFormatting>
  <conditionalFormatting sqref="I6">
    <cfRule type="containsText" dxfId="88" priority="2" operator="containsText" text="Basic">
      <formula>NOT(ISERROR(SEARCH("Basic",I6)))</formula>
    </cfRule>
  </conditionalFormatting>
  <conditionalFormatting sqref="I7">
    <cfRule type="containsText" dxfId="87" priority="1" operator="containsText" text="Basic">
      <formula>NOT(ISERROR(SEARCH("Basic",I7)))</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E28E2-6B93-4EBF-8BA3-30CC5C19990A}">
  <sheetPr>
    <tabColor theme="1"/>
  </sheetPr>
  <dimension ref="A1:S234"/>
  <sheetViews>
    <sheetView workbookViewId="0">
      <selection activeCell="D3" sqref="D3"/>
    </sheetView>
  </sheetViews>
  <sheetFormatPr defaultRowHeight="15" x14ac:dyDescent="0.25"/>
  <cols>
    <col min="1" max="2" width="16.85546875" style="100" customWidth="1"/>
    <col min="3" max="3" width="44.85546875" style="100" customWidth="1"/>
    <col min="4" max="4" width="18.85546875" style="146" customWidth="1"/>
    <col min="5" max="5" width="33" style="110" customWidth="1"/>
    <col min="6" max="8" width="30.140625" style="45" customWidth="1"/>
    <col min="9" max="9" width="34.7109375" style="154" customWidth="1"/>
    <col min="10" max="10" width="43.28515625" style="45" customWidth="1"/>
    <col min="11" max="11" width="15.5703125" style="42" customWidth="1"/>
    <col min="12" max="12" width="24.85546875" style="45" customWidth="1"/>
    <col min="13" max="13" width="20" style="45" customWidth="1"/>
    <col min="14" max="14" width="24.42578125" style="45" customWidth="1"/>
    <col min="15" max="15" width="17.42578125" style="81" customWidth="1"/>
    <col min="16" max="16" width="25" style="42" customWidth="1"/>
    <col min="17" max="17" width="40.5703125" style="42" customWidth="1"/>
    <col min="18" max="18" width="24" style="42" customWidth="1"/>
    <col min="19" max="19" width="40.5703125" style="85" customWidth="1"/>
  </cols>
  <sheetData>
    <row r="1" spans="1:19" x14ac:dyDescent="0.25">
      <c r="A1" s="101" t="s">
        <v>20</v>
      </c>
      <c r="B1" s="101"/>
      <c r="C1" s="101"/>
      <c r="D1" s="147"/>
      <c r="E1" s="109"/>
      <c r="F1" s="257" t="s">
        <v>21</v>
      </c>
      <c r="G1" s="258"/>
      <c r="H1" s="258"/>
      <c r="I1" s="258"/>
      <c r="J1" s="105" t="s">
        <v>22</v>
      </c>
      <c r="K1" s="102"/>
      <c r="L1" s="105"/>
      <c r="M1" s="105"/>
      <c r="N1" s="105"/>
      <c r="O1" s="115"/>
      <c r="P1" s="259" t="s">
        <v>23</v>
      </c>
      <c r="Q1" s="260"/>
      <c r="R1" s="260"/>
      <c r="S1" s="260"/>
    </row>
    <row r="2" spans="1:19" ht="24" x14ac:dyDescent="0.25">
      <c r="A2" s="112" t="s">
        <v>24</v>
      </c>
      <c r="B2" s="134"/>
      <c r="D2" s="142"/>
      <c r="E2" s="75"/>
      <c r="F2" s="112"/>
      <c r="G2" s="116"/>
      <c r="H2" s="116"/>
      <c r="I2" s="76"/>
      <c r="J2" s="106"/>
      <c r="K2" s="68"/>
      <c r="L2" s="106"/>
      <c r="M2" s="106"/>
      <c r="N2" s="106"/>
      <c r="O2" s="114"/>
      <c r="P2" s="77" t="s">
        <v>25</v>
      </c>
      <c r="Q2" s="69"/>
      <c r="R2" s="86"/>
      <c r="S2" s="82"/>
    </row>
    <row r="3" spans="1:19" ht="102.75" x14ac:dyDescent="0.25">
      <c r="A3" s="58" t="s">
        <v>26</v>
      </c>
      <c r="B3" s="58" t="s">
        <v>27</v>
      </c>
      <c r="C3" s="58" t="s">
        <v>28</v>
      </c>
      <c r="D3" s="143" t="s">
        <v>770</v>
      </c>
      <c r="E3" s="75" t="s">
        <v>29</v>
      </c>
      <c r="F3" s="71" t="s">
        <v>30</v>
      </c>
      <c r="G3" s="117" t="s">
        <v>31</v>
      </c>
      <c r="H3" s="117" t="s">
        <v>32</v>
      </c>
      <c r="I3" s="156" t="s">
        <v>33</v>
      </c>
      <c r="J3" s="71" t="s">
        <v>34</v>
      </c>
      <c r="K3" s="58" t="s">
        <v>35</v>
      </c>
      <c r="L3" s="58" t="s">
        <v>36</v>
      </c>
      <c r="M3" s="58" t="s">
        <v>37</v>
      </c>
      <c r="N3" s="58" t="s">
        <v>38</v>
      </c>
      <c r="O3" s="78" t="s">
        <v>39</v>
      </c>
      <c r="P3" s="71" t="s">
        <v>40</v>
      </c>
      <c r="Q3" s="58" t="s">
        <v>41</v>
      </c>
      <c r="R3" s="58" t="s">
        <v>42</v>
      </c>
      <c r="S3" s="89" t="s">
        <v>43</v>
      </c>
    </row>
    <row r="4" spans="1:19" ht="24" x14ac:dyDescent="0.25">
      <c r="A4" s="136" t="s">
        <v>11</v>
      </c>
      <c r="B4" s="136" t="str">
        <f>'1 Water'!A3</f>
        <v>W_1a</v>
      </c>
      <c r="C4" s="136" t="str">
        <f>'1 Water'!D3</f>
        <v xml:space="preserve">An improved water supply is piped into the facility or located on premises </v>
      </c>
      <c r="D4" s="151" t="str">
        <f>IF(ISBLANK('1 Water'!H3),"Not assessed",'1 Water'!H3)</f>
        <v>Not assessed</v>
      </c>
      <c r="E4" s="103"/>
      <c r="F4" s="113"/>
      <c r="G4" s="118"/>
      <c r="H4" s="118"/>
      <c r="I4" s="155"/>
      <c r="J4" s="107"/>
      <c r="K4" s="4"/>
      <c r="L4" s="8"/>
      <c r="M4" s="8"/>
      <c r="N4" s="8"/>
      <c r="O4" s="79"/>
      <c r="P4" s="73"/>
      <c r="Q4" s="4"/>
      <c r="R4" s="87"/>
      <c r="S4" s="83"/>
    </row>
    <row r="5" spans="1:19" x14ac:dyDescent="0.25">
      <c r="A5" s="136" t="s">
        <v>11</v>
      </c>
      <c r="B5" s="136" t="str">
        <f>'1 Water'!A3</f>
        <v>W_1a</v>
      </c>
      <c r="C5" s="136" t="str">
        <f>'1 Water'!D4</f>
        <v>The facility has piped water supplies on premises</v>
      </c>
      <c r="D5" s="151" t="str">
        <f>IF(ISBLANK('1 Water'!H4),"Not assessed",'1 Water'!H4)</f>
        <v>Not assessed</v>
      </c>
      <c r="E5" s="103"/>
      <c r="F5" s="72"/>
      <c r="G5" s="119"/>
      <c r="H5" s="119"/>
      <c r="I5" s="155"/>
      <c r="J5" s="107"/>
      <c r="K5" s="4"/>
      <c r="L5" s="8"/>
      <c r="M5" s="8"/>
      <c r="N5" s="8"/>
      <c r="O5" s="79"/>
      <c r="P5" s="73"/>
      <c r="Q5" s="4"/>
      <c r="R5" s="87"/>
      <c r="S5" s="83"/>
    </row>
    <row r="6" spans="1:19" ht="24" x14ac:dyDescent="0.25">
      <c r="A6" s="136" t="s">
        <v>11</v>
      </c>
      <c r="B6" s="136" t="str">
        <f>'1 Water'!A5</f>
        <v>W_2</v>
      </c>
      <c r="C6" s="136" t="str">
        <f>'1 Water'!D5</f>
        <v>All taps are connected to an available and functioning water supply, with no leaks in pipes</v>
      </c>
      <c r="D6" s="151" t="str">
        <f>IF(ISBLANK('1 Water'!H5),"Not assessed",'1 Water'!H5)</f>
        <v>Not assessed</v>
      </c>
      <c r="E6" s="103"/>
      <c r="F6" s="72"/>
      <c r="G6" s="119"/>
      <c r="H6" s="119"/>
      <c r="I6" s="155"/>
      <c r="J6" s="107"/>
      <c r="K6" s="4"/>
      <c r="L6" s="8"/>
      <c r="M6" s="8"/>
      <c r="N6" s="8"/>
      <c r="O6" s="79"/>
      <c r="P6" s="73"/>
      <c r="Q6" s="4"/>
      <c r="R6" s="87"/>
      <c r="S6" s="83"/>
    </row>
    <row r="7" spans="1:19" ht="24" x14ac:dyDescent="0.25">
      <c r="A7" s="136" t="s">
        <v>11</v>
      </c>
      <c r="B7" s="136" t="str">
        <f>'1 Water'!A6</f>
        <v>W_3a</v>
      </c>
      <c r="C7" s="136" t="str">
        <f>'1 Water'!D6</f>
        <v xml:space="preserve">Water is available during all operating times of the facility </v>
      </c>
      <c r="D7" s="151" t="str">
        <f>IF(ISBLANK('1 Water'!H6),"Not assessed",'1 Water'!H6)</f>
        <v>Not assessed</v>
      </c>
      <c r="E7" s="103"/>
      <c r="F7" s="72"/>
      <c r="G7" s="119"/>
      <c r="H7" s="119"/>
      <c r="I7" s="155"/>
      <c r="J7" s="107"/>
      <c r="K7" s="4"/>
      <c r="L7" s="8"/>
      <c r="M7" s="8"/>
      <c r="N7" s="8"/>
      <c r="O7" s="79"/>
      <c r="P7" s="73"/>
      <c r="Q7" s="4"/>
      <c r="R7" s="87"/>
      <c r="S7" s="83"/>
    </row>
    <row r="8" spans="1:19" ht="24" x14ac:dyDescent="0.25">
      <c r="A8" s="136" t="s">
        <v>11</v>
      </c>
      <c r="B8" s="136" t="str">
        <f>'1 Water'!A7</f>
        <v>W_3b</v>
      </c>
      <c r="C8" s="136" t="str">
        <f>'1 Water'!D7</f>
        <v xml:space="preserve">Water is available at the time the WASH FIT assessment is carried out </v>
      </c>
      <c r="D8" s="151" t="str">
        <f>IF(ISBLANK('1 Water'!H7),"Not assessed",'1 Water'!H7)</f>
        <v>Not assessed</v>
      </c>
      <c r="E8" s="103"/>
      <c r="F8" s="72"/>
      <c r="G8" s="119"/>
      <c r="H8" s="119"/>
      <c r="I8" s="155"/>
      <c r="J8" s="107"/>
      <c r="K8" s="4"/>
      <c r="L8" s="8"/>
      <c r="M8" s="8"/>
      <c r="N8" s="8"/>
      <c r="O8" s="79"/>
      <c r="P8" s="73"/>
      <c r="Q8" s="4"/>
      <c r="R8" s="87"/>
      <c r="S8" s="83"/>
    </row>
    <row r="9" spans="1:19" x14ac:dyDescent="0.25">
      <c r="A9" s="136" t="s">
        <v>11</v>
      </c>
      <c r="B9" s="136" t="str">
        <f>'1 Water'!A8</f>
        <v>W_4</v>
      </c>
      <c r="C9" s="136" t="str">
        <f>'1 Water'!D8</f>
        <v xml:space="preserve">Water is available throughout the year </v>
      </c>
      <c r="D9" s="151" t="str">
        <f>IF(ISBLANK('1 Water'!H8),"Not assessed",'1 Water'!H8)</f>
        <v>Not assessed</v>
      </c>
      <c r="E9" s="103"/>
      <c r="F9" s="72"/>
      <c r="G9" s="119"/>
      <c r="H9" s="119"/>
      <c r="I9" s="155"/>
      <c r="J9" s="107"/>
      <c r="K9" s="4"/>
      <c r="L9" s="8"/>
      <c r="M9" s="8"/>
      <c r="N9" s="8"/>
      <c r="O9" s="79"/>
      <c r="P9" s="73"/>
      <c r="Q9" s="4"/>
      <c r="R9" s="87"/>
      <c r="S9" s="83"/>
    </row>
    <row r="10" spans="1:19" ht="24" x14ac:dyDescent="0.25">
      <c r="A10" s="136" t="s">
        <v>11</v>
      </c>
      <c r="B10" s="136" t="str">
        <f>'1 Water'!A9</f>
        <v>W_5</v>
      </c>
      <c r="C10" s="136" t="str">
        <f>'1 Water'!D9</f>
        <v>Main water supply system has been functional for the past 3 months with no major breakdowns</v>
      </c>
      <c r="D10" s="151" t="str">
        <f>IF(ISBLANK('1 Water'!H9),"Not assessed",'1 Water'!H9)</f>
        <v>Not assessed</v>
      </c>
      <c r="E10" s="103"/>
      <c r="F10" s="72"/>
      <c r="G10" s="119"/>
      <c r="H10" s="119"/>
      <c r="I10" s="155"/>
      <c r="J10" s="107"/>
      <c r="K10" s="4"/>
      <c r="L10" s="8"/>
      <c r="M10" s="8"/>
      <c r="N10" s="8"/>
      <c r="O10" s="79"/>
      <c r="P10" s="73"/>
      <c r="Q10" s="4"/>
      <c r="R10" s="87"/>
      <c r="S10" s="83"/>
    </row>
    <row r="11" spans="1:19" ht="48" x14ac:dyDescent="0.25">
      <c r="A11" s="136" t="s">
        <v>11</v>
      </c>
      <c r="B11" s="136" t="str">
        <f>'1 Water'!A10</f>
        <v>W_6</v>
      </c>
      <c r="C11" s="136" t="str">
        <f>'1 Water'!D10</f>
        <v>Additional improved water source(s) are identified, and available, and can be accessed (and adequately treated if necessary) in case the main source is no longer functioning/available</v>
      </c>
      <c r="D11" s="151" t="str">
        <f>IF(ISBLANK('1 Water'!H10),"Not assessed",'1 Water'!H10)</f>
        <v>Not assessed</v>
      </c>
      <c r="E11" s="103"/>
      <c r="F11" s="72"/>
      <c r="G11" s="119"/>
      <c r="H11" s="119"/>
      <c r="I11" s="155"/>
      <c r="J11" s="107"/>
      <c r="K11" s="4"/>
      <c r="L11" s="8"/>
      <c r="M11" s="8"/>
      <c r="N11" s="8"/>
      <c r="O11" s="79"/>
      <c r="P11" s="73"/>
      <c r="Q11" s="4"/>
      <c r="R11" s="87"/>
      <c r="S11" s="83"/>
    </row>
    <row r="12" spans="1:19" x14ac:dyDescent="0.25">
      <c r="A12" s="136" t="s">
        <v>11</v>
      </c>
      <c r="B12" s="136" t="str">
        <f>'1 Water'!A11</f>
        <v>W_7</v>
      </c>
      <c r="C12" s="136" t="str">
        <f>'1 Water'!D11</f>
        <v>Water is of sufficient quantity for all uses</v>
      </c>
      <c r="D12" s="151" t="str">
        <f>IF(ISBLANK('1 Water'!H11),"Not assessed",'1 Water'!H11)</f>
        <v>Not assessed</v>
      </c>
      <c r="E12" s="103"/>
      <c r="F12" s="72"/>
      <c r="G12" s="119"/>
      <c r="H12" s="119"/>
      <c r="I12" s="155"/>
      <c r="J12" s="107"/>
      <c r="K12" s="4"/>
      <c r="L12" s="8"/>
      <c r="M12" s="8"/>
      <c r="N12" s="8"/>
      <c r="O12" s="79"/>
      <c r="P12" s="73"/>
      <c r="Q12" s="4"/>
      <c r="R12" s="87"/>
      <c r="S12" s="83"/>
    </row>
    <row r="13" spans="1:19" ht="72" x14ac:dyDescent="0.25">
      <c r="A13" s="136" t="s">
        <v>11</v>
      </c>
      <c r="B13" s="136" t="str">
        <f>'1 Water'!A12</f>
        <v>W_8</v>
      </c>
      <c r="C13" s="136" t="str">
        <f>'1 Water'!D12</f>
        <v>The facility has tanks to store water in case of disruption to the main supply, and water storage tanks are protected (e.g. from climate-related extreme weather events) and adequately managed (e.g. inspected, cleaned/disinfected regularly), and are sufficient to meet the needs of the facility for 2 days</v>
      </c>
      <c r="D13" s="151" t="str">
        <f>IF(ISBLANK('1 Water'!H12),"Not assessed",'1 Water'!H12)</f>
        <v>Not assessed</v>
      </c>
      <c r="E13" s="103"/>
      <c r="F13" s="72"/>
      <c r="G13" s="119"/>
      <c r="H13" s="119"/>
      <c r="I13" s="155"/>
      <c r="J13" s="107"/>
      <c r="K13" s="4"/>
      <c r="L13" s="8"/>
      <c r="M13" s="8"/>
      <c r="N13" s="8"/>
      <c r="O13" s="79"/>
      <c r="P13" s="73"/>
      <c r="Q13" s="4"/>
      <c r="R13" s="87"/>
      <c r="S13" s="83"/>
    </row>
    <row r="14" spans="1:19" ht="36" x14ac:dyDescent="0.25">
      <c r="A14" s="136" t="s">
        <v>11</v>
      </c>
      <c r="B14" s="136" t="str">
        <f>'1 Water'!A13</f>
        <v>W_9</v>
      </c>
      <c r="C14" s="136" t="str">
        <f>'1 Water'!D13</f>
        <v>[Where rainfall sufficient and regular]
Rainwater harvesting system(s) (with safe storage) is functional and stores water safely</v>
      </c>
      <c r="D14" s="151" t="str">
        <f>IF(ISBLANK('1 Water'!H13),"Not assessed",'1 Water'!H13)</f>
        <v>Not assessed</v>
      </c>
      <c r="E14" s="103"/>
      <c r="F14" s="72"/>
      <c r="G14" s="119"/>
      <c r="H14" s="119"/>
      <c r="I14" s="155"/>
      <c r="J14" s="107"/>
      <c r="K14" s="4"/>
      <c r="L14" s="8"/>
      <c r="M14" s="8"/>
      <c r="N14" s="8"/>
      <c r="O14" s="79"/>
      <c r="P14" s="73"/>
      <c r="Q14" s="4"/>
      <c r="R14" s="87"/>
      <c r="S14" s="83"/>
    </row>
    <row r="15" spans="1:19" ht="24" x14ac:dyDescent="0.25">
      <c r="A15" s="136" t="s">
        <v>11</v>
      </c>
      <c r="B15" s="136" t="str">
        <f>'1 Water'!A14</f>
        <v>W_10</v>
      </c>
      <c r="C15" s="136" t="str">
        <f>'1 Water'!D14</f>
        <v>Water reduction strategies are used to reduce water wastage.</v>
      </c>
      <c r="D15" s="151" t="str">
        <f>IF(ISBLANK('1 Water'!H14),"Not assessed",'1 Water'!H14)</f>
        <v>Not assessed</v>
      </c>
      <c r="E15" s="103"/>
      <c r="F15" s="72"/>
      <c r="G15" s="119"/>
      <c r="H15" s="119"/>
      <c r="I15" s="155"/>
      <c r="J15" s="107"/>
      <c r="K15" s="4"/>
      <c r="L15" s="8"/>
      <c r="M15" s="8"/>
      <c r="N15" s="8"/>
      <c r="O15" s="79"/>
      <c r="P15" s="73"/>
      <c r="Q15" s="4"/>
      <c r="R15" s="87"/>
      <c r="S15" s="83"/>
    </row>
    <row r="16" spans="1:19" ht="36" x14ac:dyDescent="0.25">
      <c r="A16" s="136" t="s">
        <v>11</v>
      </c>
      <c r="B16" s="136" t="str">
        <f>'1 Water'!A15</f>
        <v>W_11</v>
      </c>
      <c r="C16" s="136" t="str">
        <f>'1 Water'!D15</f>
        <v xml:space="preserve">[Where chlorine disinfection takes place]
Drinking water has appropriate free chlorine residual (≥0.2 mg/L or ≥0.5 mg/L in emergencies) </v>
      </c>
      <c r="D16" s="151" t="str">
        <f>IF(ISBLANK('1 Water'!H15),"Not assessed",'1 Water'!H15)</f>
        <v>Not assessed</v>
      </c>
      <c r="E16" s="103"/>
      <c r="F16" s="72"/>
      <c r="G16" s="119"/>
      <c r="H16" s="119"/>
      <c r="I16" s="155"/>
      <c r="J16" s="107"/>
      <c r="K16" s="4"/>
      <c r="L16" s="8"/>
      <c r="M16" s="8"/>
      <c r="N16" s="8"/>
      <c r="O16" s="79"/>
      <c r="P16" s="73"/>
      <c r="Q16" s="4"/>
      <c r="R16" s="87"/>
      <c r="S16" s="83"/>
    </row>
    <row r="17" spans="1:19" ht="36" x14ac:dyDescent="0.25">
      <c r="A17" s="136" t="s">
        <v>11</v>
      </c>
      <c r="B17" s="136" t="str">
        <f>'1 Water'!A16</f>
        <v>W_12</v>
      </c>
      <c r="C17" s="136" t="str">
        <f>'1 Water'!D16</f>
        <v>Water supply poses low or no risk to public health, as measured by the absence of E. coli per 100 mL and/or as measured by the sanitary inspection risk score.</v>
      </c>
      <c r="D17" s="151" t="str">
        <f>IF(ISBLANK('1 Water'!H16),"Not assessed",'1 Water'!H16)</f>
        <v>Not assessed</v>
      </c>
      <c r="E17" s="103"/>
      <c r="F17" s="72"/>
      <c r="G17" s="119"/>
      <c r="H17" s="119"/>
      <c r="I17" s="155"/>
      <c r="J17" s="107"/>
      <c r="K17" s="4"/>
      <c r="L17" s="8"/>
      <c r="M17" s="8"/>
      <c r="N17" s="8"/>
      <c r="O17" s="79"/>
      <c r="P17" s="73"/>
      <c r="Q17" s="4"/>
      <c r="R17" s="87"/>
      <c r="S17" s="83"/>
    </row>
    <row r="18" spans="1:19" ht="60" x14ac:dyDescent="0.25">
      <c r="A18" s="136" t="s">
        <v>11</v>
      </c>
      <c r="B18" s="136" t="str">
        <f>'1 Water'!A17</f>
        <v>W_13</v>
      </c>
      <c r="C18" s="136" t="str">
        <f>'1 Water'!D17</f>
        <v xml:space="preserve">Piped water is treated and regulated with safe water management by municipal authorities or water is regularly treated on-site
</v>
      </c>
      <c r="D18" s="151" t="str">
        <f>IF(ISBLANK('1 Water'!H17),"Not assessed",'1 Water'!H17)</f>
        <v>Not assessed</v>
      </c>
      <c r="E18" s="103"/>
      <c r="F18" s="72"/>
      <c r="G18" s="119"/>
      <c r="H18" s="119"/>
      <c r="I18" s="155"/>
      <c r="J18" s="107"/>
      <c r="K18" s="4"/>
      <c r="L18" s="8"/>
      <c r="M18" s="8"/>
      <c r="N18" s="8"/>
      <c r="O18" s="79"/>
      <c r="P18" s="73"/>
      <c r="Q18" s="4"/>
      <c r="R18" s="87"/>
      <c r="S18" s="83"/>
    </row>
    <row r="19" spans="1:19" ht="60" x14ac:dyDescent="0.25">
      <c r="A19" s="136" t="s">
        <v>11</v>
      </c>
      <c r="B19" s="136" t="str">
        <f>'1 Water'!A18</f>
        <v>W_14</v>
      </c>
      <c r="C19" s="136" t="str">
        <f>'1 Water'!D18</f>
        <v>The quality of water from all water supplies (primary, back-up and supplemental supplies) is routinely tested by a staff member/and or independent authority (e.g. a surveillance agency) according to national standards</v>
      </c>
      <c r="D19" s="151" t="str">
        <f>IF(ISBLANK('1 Water'!H18),"Not assessed",'1 Water'!H18)</f>
        <v>Not assessed</v>
      </c>
      <c r="E19" s="103"/>
      <c r="F19" s="72"/>
      <c r="G19" s="119"/>
      <c r="H19" s="119"/>
      <c r="I19" s="155"/>
      <c r="J19" s="107"/>
      <c r="K19" s="4"/>
      <c r="L19" s="8"/>
      <c r="M19" s="8"/>
      <c r="N19" s="8"/>
      <c r="O19" s="79"/>
      <c r="P19" s="73"/>
      <c r="Q19" s="4"/>
      <c r="R19" s="87"/>
      <c r="S19" s="83"/>
    </row>
    <row r="20" spans="1:19" ht="48" x14ac:dyDescent="0.25">
      <c r="A20" s="136" t="s">
        <v>11</v>
      </c>
      <c r="B20" s="136" t="str">
        <f>'1 Water'!A19</f>
        <v>W_15</v>
      </c>
      <c r="C20" s="136" t="str">
        <f>'1 Water'!D19</f>
        <v>A drinking water station with safe drinking water is available and functioning at all times in main waiting areas and/or entrance to each ward and in all rooms where patients stay overnight or receive care</v>
      </c>
      <c r="D20" s="151" t="str">
        <f>IF(ISBLANK('1 Water'!H19),"Not assessed",'1 Water'!H19)</f>
        <v>Not assessed</v>
      </c>
      <c r="E20" s="103"/>
      <c r="F20" s="72"/>
      <c r="G20" s="119"/>
      <c r="H20" s="119"/>
      <c r="I20" s="155"/>
      <c r="J20" s="107"/>
      <c r="K20" s="4"/>
      <c r="L20" s="8"/>
      <c r="M20" s="8"/>
      <c r="N20" s="8"/>
      <c r="O20" s="79"/>
      <c r="P20" s="73"/>
      <c r="Q20" s="4"/>
      <c r="R20" s="87"/>
      <c r="S20" s="83"/>
    </row>
    <row r="21" spans="1:19" ht="84" x14ac:dyDescent="0.25">
      <c r="A21" s="136" t="s">
        <v>11</v>
      </c>
      <c r="B21" s="136" t="str">
        <f>'1 Water'!A20</f>
        <v>W_16</v>
      </c>
      <c r="C21" s="136" t="str">
        <f>'1 Water'!D20</f>
        <v>[Facilities with in-patient services &amp; staff]
At least 1 (one) bath or shower is provided for every 12-15 (twelve to fifteen) in-patients in a health facility; at least 1 (one) bath must be provided for at least every 12 (twelve) patients and at least 1 (one) bath/shower should be available for every 12 members of staff, ratio 1:12 and designated by sex in a nursing home.</v>
      </c>
      <c r="D21" s="151" t="str">
        <f>IF(ISBLANK('1 Water'!H20),"Not assessed",'1 Water'!H20)</f>
        <v>Not assessed</v>
      </c>
      <c r="E21" s="103"/>
      <c r="F21" s="72"/>
      <c r="G21" s="119"/>
      <c r="H21" s="119"/>
      <c r="I21" s="155"/>
      <c r="J21" s="107"/>
      <c r="K21" s="4"/>
      <c r="L21" s="8"/>
      <c r="M21" s="8"/>
      <c r="N21" s="8"/>
      <c r="O21" s="79"/>
      <c r="P21" s="73"/>
      <c r="Q21" s="4"/>
      <c r="R21" s="87"/>
      <c r="S21" s="83"/>
    </row>
    <row r="22" spans="1:19" ht="84" x14ac:dyDescent="0.25">
      <c r="A22" s="136" t="s">
        <v>11</v>
      </c>
      <c r="B22" s="136" t="str">
        <f>'1 Water'!A21</f>
        <v>W_17</v>
      </c>
      <c r="C22" s="136" t="str">
        <f>'1 Water'!D20</f>
        <v>[Facilities with in-patient services &amp; staff]
At least 1 (one) bath or shower is provided for every 12-15 (twelve to fifteen) in-patients in a health facility; at least 1 (one) bath must be provided for at least every 12 (twelve) patients and at least 1 (one) bath/shower should be available for every 12 members of staff, ratio 1:12 and designated by sex in a nursing home.</v>
      </c>
      <c r="D22" s="151" t="str">
        <f>IF(ISBLANK('1 Water'!H20),"Not assessed",'1 Water'!H20)</f>
        <v>Not assessed</v>
      </c>
      <c r="E22" s="103"/>
      <c r="F22" s="72"/>
      <c r="G22" s="119"/>
      <c r="H22" s="119"/>
      <c r="I22" s="155"/>
      <c r="J22" s="107"/>
      <c r="K22" s="4"/>
      <c r="L22" s="8"/>
      <c r="M22" s="8"/>
      <c r="N22" s="8"/>
      <c r="O22" s="79"/>
      <c r="P22" s="73"/>
      <c r="Q22" s="4"/>
      <c r="R22" s="87"/>
      <c r="S22" s="83"/>
    </row>
    <row r="23" spans="1:19" ht="24" x14ac:dyDescent="0.25">
      <c r="A23" s="137" t="s">
        <v>12</v>
      </c>
      <c r="B23" s="137" t="str">
        <f>'2 Sanitation'!A3</f>
        <v>S_1</v>
      </c>
      <c r="C23" s="137" t="str">
        <f>'2 Sanitation'!D3</f>
        <v xml:space="preserve">Facility has a sufficient number of improved toilets for patients </v>
      </c>
      <c r="D23" s="151" t="str">
        <f>IF(ISBLANK('2 Sanitation'!H3),"Not assessed",'2 Sanitation'!H3)</f>
        <v>Not assessed</v>
      </c>
      <c r="E23" s="103"/>
      <c r="F23" s="72"/>
      <c r="G23" s="119"/>
      <c r="H23" s="119"/>
      <c r="I23" s="155"/>
      <c r="J23" s="107"/>
      <c r="K23" s="4"/>
      <c r="L23" s="8"/>
      <c r="M23" s="8"/>
      <c r="N23" s="8"/>
      <c r="O23" s="79"/>
      <c r="P23" s="73"/>
      <c r="Q23" s="4"/>
      <c r="R23" s="87"/>
      <c r="S23" s="83"/>
    </row>
    <row r="24" spans="1:19" ht="24" x14ac:dyDescent="0.25">
      <c r="A24" s="137" t="s">
        <v>12</v>
      </c>
      <c r="B24" s="137" t="str">
        <f>'2 Sanitation'!A4</f>
        <v>S_2</v>
      </c>
      <c r="C24" s="137" t="str">
        <f>'2 Sanitation'!D4</f>
        <v xml:space="preserve">All patient toilets are available, flushable &amp; clean
</v>
      </c>
      <c r="D24" s="151" t="str">
        <f>IF(ISBLANK('2 Sanitation'!H4),"Not assessed",'2 Sanitation'!H4)</f>
        <v>Not assessed</v>
      </c>
      <c r="E24" s="103"/>
      <c r="F24" s="107"/>
      <c r="G24" s="120"/>
      <c r="H24" s="120"/>
      <c r="I24" s="155"/>
      <c r="J24" s="107"/>
      <c r="K24" s="4"/>
      <c r="L24" s="8"/>
      <c r="M24" s="8"/>
      <c r="N24" s="8"/>
      <c r="O24" s="79"/>
      <c r="P24" s="73"/>
      <c r="Q24" s="4"/>
      <c r="R24" s="87"/>
      <c r="S24" s="83"/>
    </row>
    <row r="25" spans="1:19" ht="24" x14ac:dyDescent="0.25">
      <c r="A25" s="137" t="s">
        <v>12</v>
      </c>
      <c r="B25" s="137" t="str">
        <f>'2 Sanitation'!A5</f>
        <v>S_3</v>
      </c>
      <c r="C25" s="137" t="str">
        <f>'2 Sanitation'!D5</f>
        <v xml:space="preserve">All toilets have a functioning handwashing station within 5 metres </v>
      </c>
      <c r="D25" s="151" t="str">
        <f>IF(ISBLANK('2 Sanitation'!H5),"Not assessed",'2 Sanitation'!H5)</f>
        <v>Not assessed</v>
      </c>
      <c r="E25" s="103"/>
      <c r="F25" s="107"/>
      <c r="G25" s="120"/>
      <c r="H25" s="120"/>
      <c r="I25" s="155"/>
      <c r="J25" s="107"/>
      <c r="K25" s="4"/>
      <c r="L25" s="8"/>
      <c r="M25" s="8"/>
      <c r="N25" s="8"/>
      <c r="O25" s="79"/>
      <c r="P25" s="73"/>
      <c r="Q25" s="4"/>
      <c r="R25" s="87"/>
      <c r="S25" s="83"/>
    </row>
    <row r="26" spans="1:19" ht="24" x14ac:dyDescent="0.25">
      <c r="A26" s="137" t="s">
        <v>12</v>
      </c>
      <c r="B26" s="137" t="str">
        <f>'2 Sanitation'!A6</f>
        <v>S_4</v>
      </c>
      <c r="C26" s="137" t="str">
        <f>'2 Sanitation'!D6</f>
        <v xml:space="preserve">At least one improved toilet is available for staff, and toilet(s) is clearly separated or labelled </v>
      </c>
      <c r="D26" s="151" t="str">
        <f>IF(ISBLANK('2 Sanitation'!H6),"Not assessed",'2 Sanitation'!H6)</f>
        <v>Not assessed</v>
      </c>
      <c r="E26" s="103"/>
      <c r="F26" s="107"/>
      <c r="G26" s="120"/>
      <c r="H26" s="120"/>
      <c r="I26" s="155"/>
      <c r="J26" s="107"/>
      <c r="K26" s="4"/>
      <c r="L26" s="8"/>
      <c r="M26" s="8"/>
      <c r="N26" s="8"/>
      <c r="O26" s="79"/>
      <c r="P26" s="73"/>
      <c r="Q26" s="4"/>
      <c r="R26" s="87"/>
      <c r="S26" s="83"/>
    </row>
    <row r="27" spans="1:19" ht="36" x14ac:dyDescent="0.25">
      <c r="A27" s="137" t="s">
        <v>12</v>
      </c>
      <c r="B27" s="137" t="str">
        <f>'2 Sanitation'!A7</f>
        <v>S_5</v>
      </c>
      <c r="C27" s="137" t="str">
        <f>'2 Sanitation'!D7</f>
        <v>Improved toilets are clearly separated/labelled for male, female or gender-netural and provide privacy (i.e. single stall/room) if gender-neutral</v>
      </c>
      <c r="D27" s="151" t="str">
        <f>IF(ISBLANK('2 Sanitation'!H7),"Not assessed",'2 Sanitation'!H7)</f>
        <v>Not assessed</v>
      </c>
      <c r="E27" s="103"/>
      <c r="F27" s="107"/>
      <c r="G27" s="120"/>
      <c r="H27" s="120"/>
      <c r="I27" s="155"/>
      <c r="J27" s="107"/>
      <c r="K27" s="4"/>
      <c r="L27" s="8"/>
      <c r="M27" s="8"/>
      <c r="N27" s="8"/>
      <c r="O27" s="79"/>
      <c r="P27" s="73"/>
      <c r="Q27" s="4"/>
      <c r="R27" s="87"/>
      <c r="S27" s="83"/>
    </row>
    <row r="28" spans="1:19" ht="24" x14ac:dyDescent="0.25">
      <c r="A28" s="137" t="s">
        <v>12</v>
      </c>
      <c r="B28" s="137" t="str">
        <f>'2 Sanitation'!A8</f>
        <v>S_6</v>
      </c>
      <c r="C28" s="137" t="str">
        <f>'2 Sanitation'!D8</f>
        <v xml:space="preserve">At least one usable improved toilet meets menstrual hygiene management needs </v>
      </c>
      <c r="D28" s="151" t="str">
        <f>IF(ISBLANK('2 Sanitation'!H8),"Not assessed",'2 Sanitation'!H8)</f>
        <v>Not assessed</v>
      </c>
      <c r="E28" s="103"/>
      <c r="F28" s="107"/>
      <c r="G28" s="120"/>
      <c r="H28" s="120"/>
      <c r="I28" s="155"/>
      <c r="J28" s="107"/>
      <c r="K28" s="4"/>
      <c r="L28" s="8"/>
      <c r="M28" s="8"/>
      <c r="N28" s="8"/>
      <c r="O28" s="79"/>
      <c r="P28" s="73"/>
      <c r="Q28" s="4"/>
      <c r="R28" s="87"/>
      <c r="S28" s="83"/>
    </row>
    <row r="29" spans="1:19" ht="24" x14ac:dyDescent="0.25">
      <c r="A29" s="137" t="s">
        <v>12</v>
      </c>
      <c r="B29" s="137" t="str">
        <f>'2 Sanitation'!A9</f>
        <v>S_7</v>
      </c>
      <c r="C29" s="137" t="str">
        <f>'2 Sanitation'!D9</f>
        <v>At least one functional improved toilet meets the needs of people with reduced mobility</v>
      </c>
      <c r="D29" s="151" t="str">
        <f>IF(ISBLANK('2 Sanitation'!H9),"Not assessed",'2 Sanitation'!H9)</f>
        <v>Not assessed</v>
      </c>
      <c r="E29" s="103"/>
      <c r="F29" s="107"/>
      <c r="G29" s="120"/>
      <c r="H29" s="120"/>
      <c r="I29" s="155"/>
      <c r="J29" s="107"/>
      <c r="K29" s="4"/>
      <c r="L29" s="8"/>
      <c r="M29" s="8"/>
      <c r="N29" s="8"/>
      <c r="O29" s="79"/>
      <c r="P29" s="73"/>
      <c r="Q29" s="4"/>
      <c r="R29" s="87"/>
      <c r="S29" s="83"/>
    </row>
    <row r="30" spans="1:19" ht="72" x14ac:dyDescent="0.25">
      <c r="A30" s="137" t="s">
        <v>12</v>
      </c>
      <c r="B30" s="137" t="str">
        <f>'2 Sanitation'!A10</f>
        <v>S_8</v>
      </c>
      <c r="C30" s="137" t="str">
        <f>'2 Sanitation'!D11</f>
        <v xml:space="preserve">Faecal sludge is fully contained for later emptying and treatment off-site or fully contained and treated in situ. 
Liquid effluent is either fully stored or drains to the ground from the bottom of the container, or via a leach field, soak pit or closed drains, or safely stored. </v>
      </c>
      <c r="D30" s="151" t="str">
        <f>IF(ISBLANK('2 Sanitation'!H11),"Not assessed",'2 Sanitation'!H11)</f>
        <v>Not assessed</v>
      </c>
      <c r="E30" s="103"/>
      <c r="F30" s="107"/>
      <c r="G30" s="120"/>
      <c r="H30" s="120"/>
      <c r="I30" s="155"/>
      <c r="J30" s="107"/>
      <c r="K30" s="4"/>
      <c r="L30" s="8"/>
      <c r="M30" s="8"/>
      <c r="N30" s="8"/>
      <c r="O30" s="79"/>
      <c r="P30" s="73"/>
      <c r="Q30" s="4"/>
      <c r="R30" s="87"/>
      <c r="S30" s="83"/>
    </row>
    <row r="31" spans="1:19" ht="48" x14ac:dyDescent="0.25">
      <c r="A31" s="137" t="s">
        <v>12</v>
      </c>
      <c r="B31" s="137" t="str">
        <f>'2 Sanitation'!A12</f>
        <v>S_9a</v>
      </c>
      <c r="C31" s="137" t="str">
        <f>'2 Sanitation'!D12</f>
        <v>Toilets are connected without leaks to a public sewer system. The sewer conveys excreta and wastewater with no leaks/overflows to treatment.
[Sewered systems]</v>
      </c>
      <c r="D31" s="151" t="str">
        <f>IF(ISBLANK('2 Sanitation'!H12),"Not assessed",'2 Sanitation'!H12)</f>
        <v>Not assessed</v>
      </c>
      <c r="E31" s="103"/>
      <c r="F31" s="107"/>
      <c r="G31" s="120"/>
      <c r="H31" s="120"/>
      <c r="I31" s="155"/>
      <c r="J31" s="107"/>
      <c r="K31" s="4"/>
      <c r="L31" s="8"/>
      <c r="M31" s="8"/>
      <c r="N31" s="8"/>
      <c r="O31" s="79"/>
      <c r="P31" s="73"/>
      <c r="Q31" s="4"/>
      <c r="R31" s="87"/>
      <c r="S31" s="83"/>
    </row>
    <row r="32" spans="1:19" ht="84.75" customHeight="1" x14ac:dyDescent="0.25">
      <c r="A32" s="137" t="s">
        <v>12</v>
      </c>
      <c r="B32" s="137" t="str">
        <f>'2 Sanitation'!A13</f>
        <v>S_9b</v>
      </c>
      <c r="C32" s="137" t="str">
        <f>'2 Sanitation'!D13</f>
        <v>Faecal sludge from the container is periodically emptied without spills by trained personnel with appropriate protective equipment and either a) removed off-site to treatment or b) safely disposed of by burying onsite
[Not applicable for pits that are covered and closed when full. Go to S_10a]</v>
      </c>
      <c r="D32" s="151" t="str">
        <f>IF(ISBLANK('2 Sanitation'!H13),"Not assessed",'2 Sanitation'!H13)</f>
        <v>Not assessed</v>
      </c>
      <c r="E32" s="103"/>
      <c r="F32" s="107"/>
      <c r="G32" s="120"/>
      <c r="H32" s="120"/>
      <c r="I32" s="155"/>
      <c r="J32" s="107"/>
      <c r="K32" s="4"/>
      <c r="L32" s="8"/>
      <c r="M32" s="8"/>
      <c r="N32" s="8"/>
      <c r="O32" s="79"/>
      <c r="P32" s="73"/>
      <c r="Q32" s="4"/>
      <c r="R32" s="87"/>
      <c r="S32" s="83"/>
    </row>
    <row r="33" spans="1:19" ht="48" x14ac:dyDescent="0.25">
      <c r="A33" s="137" t="s">
        <v>12</v>
      </c>
      <c r="B33" s="137" t="str">
        <f>'2 Sanitation'!A14</f>
        <v>S_10a</v>
      </c>
      <c r="C33" s="137" t="str">
        <f>'2 Sanitation'!D14</f>
        <v>Well designed and well managed waste water treatment plant (WWTP), with publicly available operation records, provides at least secondary treatment and meets performance standards</v>
      </c>
      <c r="D33" s="151" t="str">
        <f>IF(ISBLANK('2 Sanitation'!H14),"Not assessed",'2 Sanitation'!H14)</f>
        <v>Not assessed</v>
      </c>
      <c r="E33" s="103"/>
      <c r="F33" s="107"/>
      <c r="G33" s="120"/>
      <c r="H33" s="120"/>
      <c r="I33" s="155"/>
      <c r="J33" s="107"/>
      <c r="K33" s="4"/>
      <c r="L33" s="8"/>
      <c r="M33" s="8"/>
      <c r="N33" s="8"/>
      <c r="O33" s="79"/>
      <c r="P33" s="73"/>
      <c r="Q33" s="4"/>
      <c r="R33" s="87"/>
      <c r="S33" s="83"/>
    </row>
    <row r="34" spans="1:19" ht="48" x14ac:dyDescent="0.25">
      <c r="A34" s="137" t="s">
        <v>12</v>
      </c>
      <c r="B34" s="137" t="str">
        <f>'2 Sanitation'!A15</f>
        <v>S_10b</v>
      </c>
      <c r="C34" s="137" t="str">
        <f>'2 Sanitation'!D15</f>
        <v xml:space="preserve">Well designed and well managed faecal sludge treatment plants (FSTP), with publicly available operation records, are used and meet performance standards </v>
      </c>
      <c r="D34" s="151" t="str">
        <f>IF(ISBLANK('2 Sanitation'!H15),"Not assessed",'2 Sanitation'!H15)</f>
        <v>Not assessed</v>
      </c>
      <c r="E34" s="103"/>
      <c r="F34" s="107"/>
      <c r="G34" s="120"/>
      <c r="H34" s="120"/>
      <c r="I34" s="155"/>
      <c r="J34" s="107"/>
      <c r="K34" s="4"/>
      <c r="L34" s="8"/>
      <c r="M34" s="8"/>
      <c r="N34" s="8"/>
      <c r="O34" s="79"/>
      <c r="P34" s="73"/>
      <c r="Q34" s="4"/>
      <c r="R34" s="87"/>
      <c r="S34" s="83"/>
    </row>
    <row r="35" spans="1:19" ht="36" x14ac:dyDescent="0.25">
      <c r="A35" s="137" t="s">
        <v>12</v>
      </c>
      <c r="B35" s="137" t="str">
        <f>'2 Sanitation'!A16</f>
        <v>S_11</v>
      </c>
      <c r="C35" s="137" t="str">
        <f>'2 Sanitation'!D16</f>
        <v>A stormwater (i.e. rainwater) and greywater drainage system is in place that diverts water away from the facility into a safe drainage or leach field area</v>
      </c>
      <c r="D35" s="151" t="str">
        <f>IF(ISBLANK('2 Sanitation'!H16),"Not assessed",'2 Sanitation'!H16)</f>
        <v>Not assessed</v>
      </c>
      <c r="E35" s="103"/>
      <c r="F35" s="107"/>
      <c r="G35" s="120"/>
      <c r="H35" s="120"/>
      <c r="I35" s="155"/>
      <c r="J35" s="107"/>
      <c r="K35" s="4"/>
      <c r="L35" s="8"/>
      <c r="M35" s="8"/>
      <c r="N35" s="8"/>
      <c r="O35" s="79"/>
      <c r="P35" s="73"/>
      <c r="Q35" s="4"/>
      <c r="R35" s="87"/>
      <c r="S35" s="83"/>
    </row>
    <row r="36" spans="1:19" ht="60" x14ac:dyDescent="0.25">
      <c r="A36" s="137" t="s">
        <v>12</v>
      </c>
      <c r="B36" s="137" t="str">
        <f>'2 Sanitation'!A18</f>
        <v>S_13</v>
      </c>
      <c r="C36" s="137" t="str">
        <f>'2 Sanitation'!D18</f>
        <v>[Only if there is a greywater system] 
Greywater from sinks and laundry facilities is safely captured and directed to sewer, leach field, soak pit or closed drains without any cross-connections with drinking water supply.</v>
      </c>
      <c r="D36" s="151" t="str">
        <f>IF(ISBLANK('2 Sanitation'!H18),"Not assessed",'2 Sanitation'!H18)</f>
        <v>Not assessed</v>
      </c>
      <c r="E36" s="103"/>
      <c r="F36" s="107"/>
      <c r="G36" s="120"/>
      <c r="H36" s="120"/>
      <c r="I36" s="155"/>
      <c r="J36" s="107"/>
      <c r="K36" s="4"/>
      <c r="L36" s="8"/>
      <c r="M36" s="8"/>
      <c r="N36" s="8"/>
      <c r="O36" s="79"/>
      <c r="P36" s="73"/>
      <c r="Q36" s="4"/>
      <c r="R36" s="87"/>
      <c r="S36" s="83"/>
    </row>
    <row r="37" spans="1:19" ht="60" x14ac:dyDescent="0.25">
      <c r="A37" s="138" t="s">
        <v>13</v>
      </c>
      <c r="B37" s="138" t="str">
        <f>'3 Health care waste'!A4</f>
        <v>HCWM_1</v>
      </c>
      <c r="C37" s="138" t="str">
        <f>'3 Health care waste'!D4</f>
        <v xml:space="preserve">Functional bins and waste collection containers are available in close proximity to all waste generation points for non-infectious (general) waste, infectious waste and sharps waste 
</v>
      </c>
      <c r="D37" s="151" t="str">
        <f>IF(ISBLANK('3 Health care waste'!H4),"Not assessed",'3 Health care waste'!H4)</f>
        <v>Not assessed</v>
      </c>
      <c r="E37" s="103"/>
      <c r="F37" s="107"/>
      <c r="G37" s="120"/>
      <c r="H37" s="120"/>
      <c r="I37" s="155"/>
      <c r="J37" s="107"/>
      <c r="K37" s="4"/>
      <c r="L37" s="8"/>
      <c r="M37" s="8"/>
      <c r="N37" s="8"/>
      <c r="O37" s="79"/>
      <c r="P37" s="73"/>
      <c r="Q37" s="4"/>
      <c r="R37" s="87"/>
      <c r="S37" s="83"/>
    </row>
    <row r="38" spans="1:19" ht="24" x14ac:dyDescent="0.25">
      <c r="A38" s="138" t="s">
        <v>13</v>
      </c>
      <c r="B38" s="138" t="str">
        <f>'3 Health care waste'!A5</f>
        <v>HCWM_2</v>
      </c>
      <c r="C38" s="138" t="str">
        <f>'3 Health care waste'!D5</f>
        <v>Waste is correctly segregated at all waste generation points</v>
      </c>
      <c r="D38" s="151" t="str">
        <f>IF(ISBLANK('3 Health care waste'!H5),"Not assessed",'3 Health care waste'!H5)</f>
        <v>Not assessed</v>
      </c>
      <c r="E38" s="103"/>
      <c r="F38" s="107"/>
      <c r="G38" s="120"/>
      <c r="H38" s="120"/>
      <c r="I38" s="155"/>
      <c r="J38" s="107"/>
      <c r="K38" s="4"/>
      <c r="L38" s="8"/>
      <c r="M38" s="8"/>
      <c r="N38" s="8"/>
      <c r="O38" s="79"/>
      <c r="P38" s="73"/>
      <c r="Q38" s="4"/>
      <c r="R38" s="87"/>
      <c r="S38" s="83"/>
    </row>
    <row r="39" spans="1:19" ht="24" x14ac:dyDescent="0.25">
      <c r="A39" s="138" t="s">
        <v>13</v>
      </c>
      <c r="B39" s="138" t="str">
        <f>'3 Health care waste'!A6</f>
        <v>HCWM_3</v>
      </c>
      <c r="C39" s="138" t="str">
        <f>'3 Health care waste'!D6</f>
        <v xml:space="preserve">Reminders for correct waste segregation are clearly visible at all waste generation points </v>
      </c>
      <c r="D39" s="151" t="str">
        <f>IF(ISBLANK('3 Health care waste'!H6),"Not assessed",'3 Health care waste'!H6)</f>
        <v>Not assessed</v>
      </c>
      <c r="E39" s="103"/>
      <c r="F39" s="107"/>
      <c r="G39" s="120"/>
      <c r="H39" s="120"/>
      <c r="I39" s="155"/>
      <c r="J39" s="107"/>
      <c r="K39" s="4"/>
      <c r="L39" s="8"/>
      <c r="M39" s="8"/>
      <c r="N39" s="8"/>
      <c r="O39" s="79"/>
      <c r="P39" s="73"/>
      <c r="Q39" s="4"/>
      <c r="R39" s="87"/>
      <c r="S39" s="83"/>
    </row>
    <row r="40" spans="1:19" ht="36" x14ac:dyDescent="0.25">
      <c r="A40" s="138" t="s">
        <v>13</v>
      </c>
      <c r="B40" s="138" t="str">
        <f>'3 Health care waste'!A7</f>
        <v>HCWM_4</v>
      </c>
      <c r="C40" s="138" t="str">
        <f>'3 Health care waste'!D7</f>
        <v xml:space="preserve">Appropriate protective equipment is available for all staff responsible for handling waste, and in charge of waste treatment and disposal </v>
      </c>
      <c r="D40" s="151" t="str">
        <f>IF(ISBLANK('3 Health care waste'!H7),"Not assessed",'3 Health care waste'!H7)</f>
        <v>Not assessed</v>
      </c>
      <c r="E40" s="103"/>
      <c r="F40" s="107"/>
      <c r="G40" s="120"/>
      <c r="H40" s="120"/>
      <c r="I40" s="155"/>
      <c r="J40" s="107"/>
      <c r="K40" s="4"/>
      <c r="L40" s="8"/>
      <c r="M40" s="8"/>
      <c r="N40" s="8"/>
      <c r="O40" s="79"/>
      <c r="P40" s="73"/>
      <c r="Q40" s="4"/>
      <c r="R40" s="87"/>
      <c r="S40" s="83"/>
    </row>
    <row r="41" spans="1:19" ht="36" x14ac:dyDescent="0.25">
      <c r="A41" s="138" t="s">
        <v>13</v>
      </c>
      <c r="B41" s="138" t="str">
        <f>'3 Health care waste'!A8</f>
        <v>HCWM_5</v>
      </c>
      <c r="C41" s="138" t="str">
        <f>'3 Health care waste'!D8</f>
        <v>Reminders and training are in place to promote and monitor rational use of personal protective equipment (PPE) (e.g. gloves only used when indicated)</v>
      </c>
      <c r="D41" s="151" t="str">
        <f>IF(ISBLANK('3 Health care waste'!H8),"Not assessed",'3 Health care waste'!H8)</f>
        <v>Not assessed</v>
      </c>
      <c r="E41" s="103"/>
      <c r="F41" s="107"/>
      <c r="G41" s="120"/>
      <c r="H41" s="120"/>
      <c r="I41" s="155"/>
      <c r="J41" s="107"/>
      <c r="K41" s="4"/>
      <c r="L41" s="8"/>
      <c r="M41" s="8"/>
      <c r="N41" s="8"/>
      <c r="O41" s="79"/>
      <c r="P41" s="73"/>
      <c r="Q41" s="4"/>
      <c r="R41" s="87"/>
      <c r="S41" s="83"/>
    </row>
    <row r="42" spans="1:19" ht="60" x14ac:dyDescent="0.25">
      <c r="A42" s="138" t="s">
        <v>13</v>
      </c>
      <c r="B42" s="138" t="str">
        <f>'3 Health care waste'!A10</f>
        <v>HCWM_7</v>
      </c>
      <c r="C42" s="138" t="str">
        <f>'3 Health care waste'!D10</f>
        <v xml:space="preserve">[Not applicable if no local recycling available] 
Recyclable non-hazardous waste or health care general waste is segregated and sent to recycling plants
</v>
      </c>
      <c r="D42" s="151" t="str">
        <f>IF(ISBLANK('3 Health care waste'!H10),"Not assessed",'3 Health care waste'!H10)</f>
        <v>Not assessed</v>
      </c>
      <c r="E42" s="103"/>
      <c r="F42" s="107"/>
      <c r="G42" s="120"/>
      <c r="H42" s="120"/>
      <c r="I42" s="155"/>
      <c r="J42" s="107"/>
      <c r="K42" s="4"/>
      <c r="L42" s="8"/>
      <c r="M42" s="8"/>
      <c r="N42" s="8"/>
      <c r="O42" s="79"/>
      <c r="P42" s="73"/>
      <c r="Q42" s="4"/>
      <c r="R42" s="87"/>
      <c r="S42" s="83"/>
    </row>
    <row r="43" spans="1:19" ht="48" x14ac:dyDescent="0.25">
      <c r="A43" s="138" t="s">
        <v>13</v>
      </c>
      <c r="B43" s="138" t="str">
        <f>'3 Health care waste'!A11</f>
        <v>HCWM_8</v>
      </c>
      <c r="C43" s="138" t="str">
        <f>'3 Health care waste'!D11</f>
        <v>A dedicated waste storage area is available, which is secure and of sufficient capacity, where healthcare risk waste (HCRW) and non-infectious (general) waste are stored separately.</v>
      </c>
      <c r="D43" s="151" t="str">
        <f>IF(ISBLANK('3 Health care waste'!H11),"Not assessed",'3 Health care waste'!H11)</f>
        <v>Not assessed</v>
      </c>
      <c r="E43" s="103"/>
      <c r="F43" s="107"/>
      <c r="G43" s="120"/>
      <c r="H43" s="120"/>
      <c r="I43" s="155"/>
      <c r="J43" s="107"/>
      <c r="K43" s="4"/>
      <c r="L43" s="8"/>
      <c r="M43" s="8"/>
      <c r="N43" s="8"/>
      <c r="O43" s="79"/>
      <c r="P43" s="73"/>
      <c r="Q43" s="4"/>
      <c r="R43" s="87"/>
      <c r="S43" s="83"/>
    </row>
    <row r="44" spans="1:19" ht="36" x14ac:dyDescent="0.25">
      <c r="A44" s="138" t="s">
        <v>13</v>
      </c>
      <c r="B44" s="138" t="str">
        <f>'3 Health care waste'!A12</f>
        <v>HCWM_9</v>
      </c>
      <c r="C44" s="138" t="str">
        <f>'3 Health care waste'!D12</f>
        <v xml:space="preserve">Infectious waste is stored in a central storage area for no longer than the safe limit prescribed, before treatment/disposal </v>
      </c>
      <c r="D44" s="151" t="str">
        <f>IF(ISBLANK('3 Health care waste'!H12),"Not assessed",'3 Health care waste'!H12)</f>
        <v>Not assessed</v>
      </c>
      <c r="E44" s="103"/>
      <c r="F44" s="107"/>
      <c r="G44" s="120"/>
      <c r="H44" s="120"/>
      <c r="I44" s="155"/>
      <c r="J44" s="107"/>
      <c r="K44" s="4"/>
      <c r="L44" s="8"/>
      <c r="M44" s="8"/>
      <c r="N44" s="8"/>
      <c r="O44" s="79"/>
      <c r="P44" s="73"/>
      <c r="Q44" s="4"/>
      <c r="R44" s="87"/>
      <c r="S44" s="83"/>
    </row>
    <row r="45" spans="1:19" x14ac:dyDescent="0.25">
      <c r="A45" s="138" t="s">
        <v>13</v>
      </c>
      <c r="B45" s="253" t="s">
        <v>666</v>
      </c>
      <c r="C45" s="254"/>
      <c r="D45" s="151"/>
      <c r="E45" s="103"/>
      <c r="F45" s="107"/>
      <c r="G45" s="120"/>
      <c r="H45" s="120"/>
      <c r="I45" s="155"/>
      <c r="J45" s="107"/>
      <c r="K45" s="4"/>
      <c r="L45" s="8"/>
      <c r="M45" s="8"/>
      <c r="N45" s="8"/>
      <c r="O45" s="79"/>
      <c r="P45" s="73"/>
      <c r="Q45" s="4"/>
      <c r="R45" s="87"/>
      <c r="S45" s="83"/>
    </row>
    <row r="46" spans="1:19" x14ac:dyDescent="0.25">
      <c r="A46" s="138" t="s">
        <v>13</v>
      </c>
      <c r="B46" s="253" t="s">
        <v>666</v>
      </c>
      <c r="C46" s="254"/>
      <c r="D46" s="151"/>
      <c r="E46" s="103"/>
      <c r="F46" s="107"/>
      <c r="G46" s="120"/>
      <c r="H46" s="120"/>
      <c r="I46" s="155"/>
      <c r="J46" s="107"/>
      <c r="K46" s="4"/>
      <c r="L46" s="8"/>
      <c r="M46" s="8"/>
      <c r="N46" s="8"/>
      <c r="O46" s="79"/>
      <c r="P46" s="73"/>
      <c r="Q46" s="4"/>
      <c r="R46" s="87"/>
      <c r="S46" s="83"/>
    </row>
    <row r="47" spans="1:19" ht="36" x14ac:dyDescent="0.25">
      <c r="A47" s="138" t="s">
        <v>13</v>
      </c>
      <c r="B47" s="138" t="str">
        <f>'3 Health care waste'!A13</f>
        <v>HCWM_12</v>
      </c>
      <c r="C47" s="138" t="str">
        <f>'3 Health care waste'!D13</f>
        <v xml:space="preserve">Waste is collected for off-site treatment safely and regularly and sent to an appropriate, licensed waste treatment facility </v>
      </c>
      <c r="D47" s="151" t="str">
        <f>IF(ISBLANK('3 Health care waste'!H13),"Not assessed",'3 Health care waste'!H13)</f>
        <v>Not assessed</v>
      </c>
      <c r="E47" s="103"/>
      <c r="F47" s="107"/>
      <c r="G47" s="120"/>
      <c r="H47" s="120"/>
      <c r="I47" s="155"/>
      <c r="J47" s="107"/>
      <c r="K47" s="4"/>
      <c r="L47" s="8"/>
      <c r="M47" s="8"/>
      <c r="N47" s="8"/>
      <c r="O47" s="79"/>
      <c r="P47" s="73"/>
      <c r="Q47" s="4"/>
      <c r="R47" s="87"/>
      <c r="S47" s="83"/>
    </row>
    <row r="48" spans="1:19" ht="24" x14ac:dyDescent="0.25">
      <c r="A48" s="138" t="s">
        <v>13</v>
      </c>
      <c r="B48" s="138" t="str">
        <f>'3 Health care waste'!A14</f>
        <v>HCWM_13</v>
      </c>
      <c r="C48" s="138" t="str">
        <f>'3 Health care waste'!D14</f>
        <v>Functional municipal collection available for disposal of non-infectious (non-hazardous/general) waste</v>
      </c>
      <c r="D48" s="151" t="str">
        <f>IF(ISBLANK('3 Health care waste'!H14),"Not assessed",'3 Health care waste'!H14)</f>
        <v>Not assessed</v>
      </c>
      <c r="E48" s="103"/>
      <c r="F48" s="107"/>
      <c r="G48" s="120"/>
      <c r="H48" s="120"/>
      <c r="I48" s="155"/>
      <c r="J48" s="107"/>
      <c r="K48" s="4"/>
      <c r="L48" s="8"/>
      <c r="M48" s="8"/>
      <c r="N48" s="8"/>
      <c r="O48" s="79"/>
      <c r="P48" s="73"/>
      <c r="Q48" s="4"/>
      <c r="R48" s="87"/>
      <c r="S48" s="83"/>
    </row>
    <row r="49" spans="1:19" x14ac:dyDescent="0.25">
      <c r="A49" s="138" t="s">
        <v>13</v>
      </c>
      <c r="B49" s="253" t="s">
        <v>666</v>
      </c>
      <c r="C49" s="254"/>
      <c r="D49" s="151"/>
      <c r="E49" s="103"/>
      <c r="F49" s="107"/>
      <c r="G49" s="120"/>
      <c r="H49" s="120"/>
      <c r="I49" s="155"/>
      <c r="J49" s="107"/>
      <c r="K49" s="4"/>
      <c r="L49" s="8"/>
      <c r="M49" s="8"/>
      <c r="N49" s="8"/>
      <c r="O49" s="79"/>
      <c r="P49" s="73"/>
      <c r="Q49" s="4"/>
      <c r="R49" s="87"/>
      <c r="S49" s="83"/>
    </row>
    <row r="50" spans="1:19" x14ac:dyDescent="0.25">
      <c r="A50" s="138" t="s">
        <v>13</v>
      </c>
      <c r="B50" s="253" t="s">
        <v>666</v>
      </c>
      <c r="C50" s="254"/>
      <c r="D50" s="151"/>
      <c r="E50" s="103"/>
      <c r="F50" s="107"/>
      <c r="G50" s="120"/>
      <c r="H50" s="120"/>
      <c r="I50" s="155"/>
      <c r="J50" s="107"/>
      <c r="K50" s="4"/>
      <c r="L50" s="8"/>
      <c r="M50" s="8"/>
      <c r="N50" s="8"/>
      <c r="O50" s="79"/>
      <c r="P50" s="73"/>
      <c r="Q50" s="4"/>
      <c r="R50" s="87"/>
      <c r="S50" s="83"/>
    </row>
    <row r="51" spans="1:19" x14ac:dyDescent="0.25">
      <c r="A51" s="138" t="s">
        <v>13</v>
      </c>
      <c r="B51" s="253" t="s">
        <v>666</v>
      </c>
      <c r="C51" s="254"/>
      <c r="D51" s="151"/>
      <c r="E51" s="103"/>
      <c r="F51" s="107"/>
      <c r="G51" s="120"/>
      <c r="H51" s="120"/>
      <c r="I51" s="155"/>
      <c r="J51" s="107"/>
      <c r="K51" s="4"/>
      <c r="L51" s="8"/>
      <c r="M51" s="8"/>
      <c r="N51" s="8"/>
      <c r="O51" s="79"/>
      <c r="P51" s="73"/>
      <c r="Q51" s="4"/>
      <c r="R51" s="87"/>
      <c r="S51" s="83"/>
    </row>
    <row r="52" spans="1:19" ht="36" x14ac:dyDescent="0.25">
      <c r="A52" s="138" t="s">
        <v>13</v>
      </c>
      <c r="B52" s="138" t="str">
        <f>'3 Health care waste'!A15</f>
        <v>HCWM_17</v>
      </c>
      <c r="C52" s="138" t="str">
        <f>'3 Health care waste'!D15</f>
        <v>Pharmaceutical waste is treated and disposed of safely, either at a centrally managed safe treatment and disposal facility (i.e. off-site)</v>
      </c>
      <c r="D52" s="151" t="str">
        <f>IF(ISBLANK('3 Health care waste'!H15),"Not assessed",'3 Health care waste'!H15)</f>
        <v>Not assessed</v>
      </c>
      <c r="E52" s="103"/>
      <c r="F52" s="107"/>
      <c r="G52" s="120"/>
      <c r="H52" s="120"/>
      <c r="I52" s="155"/>
      <c r="J52" s="107"/>
      <c r="K52" s="4"/>
      <c r="L52" s="8"/>
      <c r="M52" s="8"/>
      <c r="N52" s="8"/>
      <c r="O52" s="79"/>
      <c r="P52" s="73"/>
      <c r="Q52" s="4"/>
      <c r="R52" s="87"/>
      <c r="S52" s="83"/>
    </row>
    <row r="53" spans="1:19" ht="48" x14ac:dyDescent="0.25">
      <c r="A53" s="138" t="s">
        <v>13</v>
      </c>
      <c r="B53" s="138" t="str">
        <f>'3 Health care waste'!A16</f>
        <v>HCWM_18</v>
      </c>
      <c r="C53" s="138" t="str">
        <f>'3 Health care waste'!D16</f>
        <v xml:space="preserve">A member of staff is adequately trained and designated/appointed for management and oversight of health care waste and carries out their duties to the appropriate professional standards </v>
      </c>
      <c r="D53" s="151" t="str">
        <f>IF(ISBLANK('3 Health care waste'!H16),"Not assessed",'3 Health care waste'!H16)</f>
        <v>Not assessed</v>
      </c>
      <c r="E53" s="103"/>
      <c r="F53" s="107"/>
      <c r="G53" s="120"/>
      <c r="H53" s="120"/>
      <c r="I53" s="155"/>
      <c r="J53" s="107"/>
      <c r="K53" s="4"/>
      <c r="L53" s="8"/>
      <c r="M53" s="8"/>
      <c r="N53" s="8"/>
      <c r="O53" s="79"/>
      <c r="P53" s="73"/>
      <c r="Q53" s="4"/>
      <c r="R53" s="87"/>
      <c r="S53" s="83"/>
    </row>
    <row r="54" spans="1:19" ht="36" x14ac:dyDescent="0.25">
      <c r="A54" s="138" t="s">
        <v>13</v>
      </c>
      <c r="B54" s="138" t="str">
        <f>'3 Health care waste'!A17</f>
        <v>HCWM_19</v>
      </c>
      <c r="C54" s="138" t="str">
        <f>'3 Health care waste'!D17</f>
        <v xml:space="preserve">Staff who handle or dispose of waste are vaccinated against hepatitis B (and have any other recommended vaccinations, according to national guidelines) </v>
      </c>
      <c r="D54" s="151" t="str">
        <f>IF(ISBLANK('3 Health care waste'!H17),"Not assessed",'3 Health care waste'!H17)</f>
        <v>Not assessed</v>
      </c>
      <c r="E54" s="103"/>
      <c r="F54" s="107"/>
      <c r="G54" s="120"/>
      <c r="H54" s="120"/>
      <c r="I54" s="155"/>
      <c r="J54" s="107"/>
      <c r="K54" s="4"/>
      <c r="L54" s="8"/>
      <c r="M54" s="8"/>
      <c r="N54" s="8"/>
      <c r="O54" s="79"/>
      <c r="P54" s="73"/>
      <c r="Q54" s="4"/>
      <c r="R54" s="87"/>
      <c r="S54" s="83"/>
    </row>
    <row r="55" spans="1:19" ht="24" x14ac:dyDescent="0.25">
      <c r="A55" s="138" t="s">
        <v>13</v>
      </c>
      <c r="B55" s="138" t="str">
        <f>'3 Health care waste'!A18</f>
        <v>HCWM_20</v>
      </c>
      <c r="C55" s="138" t="str">
        <f>'3 Health care waste'!D18</f>
        <v xml:space="preserve">Strategies to deal with additional waste are employed when demand increases </v>
      </c>
      <c r="D55" s="151" t="str">
        <f>IF(ISBLANK('3 Health care waste'!H18),"Not assessed",'3 Health care waste'!H18)</f>
        <v>Not assessed</v>
      </c>
      <c r="E55" s="103"/>
      <c r="F55" s="107"/>
      <c r="G55" s="120"/>
      <c r="H55" s="120"/>
      <c r="I55" s="155"/>
      <c r="J55" s="107"/>
      <c r="K55" s="4"/>
      <c r="L55" s="8"/>
      <c r="M55" s="8"/>
      <c r="N55" s="8"/>
      <c r="O55" s="79"/>
      <c r="P55" s="73"/>
      <c r="Q55" s="4"/>
      <c r="R55" s="87"/>
      <c r="S55" s="83"/>
    </row>
    <row r="56" spans="1:19" ht="24" x14ac:dyDescent="0.25">
      <c r="A56" s="139" t="s">
        <v>14</v>
      </c>
      <c r="B56" s="139" t="str">
        <f>'4 Hand hygiene'!A3</f>
        <v>H_1</v>
      </c>
      <c r="C56" s="139" t="str">
        <f>'4 Hand hygiene'!D3</f>
        <v>Functioning hand hygiene stations are available at all points of care</v>
      </c>
      <c r="D56" s="151" t="str">
        <f>IF(ISBLANK('4 Hand hygiene'!H3),"Not assessed",'4 Hand hygiene'!H3)</f>
        <v>Not assessed</v>
      </c>
      <c r="E56" s="103"/>
      <c r="F56" s="107"/>
      <c r="G56" s="120"/>
      <c r="H56" s="120"/>
      <c r="I56" s="155"/>
      <c r="J56" s="107"/>
      <c r="K56" s="4"/>
      <c r="L56" s="8"/>
      <c r="M56" s="8"/>
      <c r="N56" s="8"/>
      <c r="O56" s="79"/>
      <c r="P56" s="73"/>
      <c r="Q56" s="4"/>
      <c r="R56" s="87"/>
      <c r="S56" s="83"/>
    </row>
    <row r="57" spans="1:19" ht="36" x14ac:dyDescent="0.25">
      <c r="A57" s="139" t="s">
        <v>14</v>
      </c>
      <c r="B57" s="139" t="str">
        <f>'4 Hand hygiene'!A4</f>
        <v>H_2</v>
      </c>
      <c r="C57" s="139" t="str">
        <f>'4 Hand hygiene'!D4</f>
        <v>Functioning hand hygiene stations are available in all waiting areas and other public areas, and in the waste disposal area</v>
      </c>
      <c r="D57" s="151" t="str">
        <f>IF(ISBLANK('4 Hand hygiene'!H4),"Not assessed",'4 Hand hygiene'!H4)</f>
        <v>Not assessed</v>
      </c>
      <c r="E57" s="103"/>
      <c r="F57" s="107"/>
      <c r="G57" s="120"/>
      <c r="H57" s="120"/>
      <c r="I57" s="155"/>
      <c r="J57" s="107"/>
      <c r="K57" s="4"/>
      <c r="L57" s="8"/>
      <c r="M57" s="8"/>
      <c r="N57" s="8"/>
      <c r="O57" s="79"/>
      <c r="P57" s="73"/>
      <c r="Q57" s="4"/>
      <c r="R57" s="87"/>
      <c r="S57" s="83"/>
    </row>
    <row r="58" spans="1:19" ht="24" x14ac:dyDescent="0.25">
      <c r="A58" s="139" t="s">
        <v>14</v>
      </c>
      <c r="B58" s="139" t="str">
        <f>'4 Hand hygiene'!A6</f>
        <v>H_3</v>
      </c>
      <c r="C58" s="139" t="str">
        <f>'4 Hand hygiene'!D6</f>
        <v xml:space="preserve">Hand hygiene promotion materials are displayed and clearly visible in all wards/treatment areas </v>
      </c>
      <c r="D58" s="151" t="str">
        <f>IF(ISBLANK('4 Hand hygiene'!H6),"Not assessed",'4 Hand hygiene'!H6)</f>
        <v>Not assessed</v>
      </c>
      <c r="E58" s="103"/>
      <c r="F58" s="107"/>
      <c r="G58" s="120"/>
      <c r="H58" s="120"/>
      <c r="I58" s="155"/>
      <c r="J58" s="107"/>
      <c r="K58" s="4"/>
      <c r="L58" s="8"/>
      <c r="M58" s="8"/>
      <c r="N58" s="8"/>
      <c r="O58" s="79"/>
      <c r="P58" s="73"/>
      <c r="Q58" s="4"/>
      <c r="R58" s="87"/>
      <c r="S58" s="83"/>
    </row>
    <row r="59" spans="1:19" ht="36" x14ac:dyDescent="0.25">
      <c r="A59" s="139" t="s">
        <v>14</v>
      </c>
      <c r="B59" s="139" t="str">
        <f>'4 Hand hygiene'!A7</f>
        <v>H_4</v>
      </c>
      <c r="C59" s="139" t="str">
        <f>'4 Hand hygiene'!D7</f>
        <v xml:space="preserve">Hand hygiene compliance activities are undertaken regularly (monthly)
</v>
      </c>
      <c r="D59" s="151" t="str">
        <f>IF(ISBLANK('4 Hand hygiene'!H7),"Not assessed",'4 Hand hygiene'!H7)</f>
        <v>Not assessed</v>
      </c>
      <c r="E59" s="103"/>
      <c r="F59" s="107"/>
      <c r="G59" s="120"/>
      <c r="H59" s="120"/>
      <c r="I59" s="155"/>
      <c r="J59" s="107"/>
      <c r="K59" s="4"/>
      <c r="L59" s="8"/>
      <c r="M59" s="8"/>
      <c r="N59" s="8"/>
      <c r="O59" s="79"/>
      <c r="P59" s="73"/>
      <c r="Q59" s="4"/>
      <c r="R59" s="87"/>
      <c r="S59" s="83"/>
    </row>
    <row r="60" spans="1:19" ht="36" x14ac:dyDescent="0.25">
      <c r="A60" s="139" t="s">
        <v>14</v>
      </c>
      <c r="B60" s="139" t="str">
        <f>'4 Hand hygiene'!A8</f>
        <v>H_5</v>
      </c>
      <c r="C60" s="139" t="str">
        <f>'4 Hand hygiene'!D8</f>
        <v>Regular (monthly) ward-based audits are undertaken to assess the availability of Alcohol-based hand rub, soap, single-use towels.</v>
      </c>
      <c r="D60" s="151" t="str">
        <f>IF(ISBLANK('4 Hand hygiene'!H8),"Not assessed",'4 Hand hygiene'!H8)</f>
        <v>Not assessed</v>
      </c>
      <c r="E60" s="103"/>
      <c r="F60" s="107"/>
      <c r="G60" s="120"/>
      <c r="H60" s="120"/>
      <c r="I60" s="155"/>
      <c r="J60" s="107"/>
      <c r="K60" s="4"/>
      <c r="L60" s="8"/>
      <c r="M60" s="8"/>
      <c r="N60" s="8"/>
      <c r="O60" s="79"/>
      <c r="P60" s="73"/>
      <c r="Q60" s="4"/>
      <c r="R60" s="87"/>
      <c r="S60" s="83"/>
    </row>
    <row r="61" spans="1:19" ht="24" x14ac:dyDescent="0.25">
      <c r="A61" s="140" t="s">
        <v>15</v>
      </c>
      <c r="B61" s="140" t="str">
        <f>'5 Environmental cleaning'!A3</f>
        <v>EC_1</v>
      </c>
      <c r="C61" s="140" t="str">
        <f>'5 Environmental cleaning'!D3</f>
        <v xml:space="preserve">A clear and detailed facility (or ward) cleaning SOP is clearly available which is implemented and monitored  </v>
      </c>
      <c r="D61" s="151" t="str">
        <f>IF(ISBLANK('5 Environmental cleaning'!H3),"Not assessed",'5 Environmental cleaning'!H3)</f>
        <v>Not assessed</v>
      </c>
      <c r="E61" s="103"/>
      <c r="F61" s="107"/>
      <c r="G61" s="120"/>
      <c r="H61" s="120"/>
      <c r="I61" s="155"/>
      <c r="J61" s="107"/>
      <c r="K61" s="4"/>
      <c r="L61" s="8"/>
      <c r="M61" s="8"/>
      <c r="N61" s="8"/>
      <c r="O61" s="79"/>
      <c r="P61" s="73"/>
      <c r="Q61" s="4"/>
      <c r="R61" s="87"/>
      <c r="S61" s="83"/>
    </row>
    <row r="62" spans="1:19" ht="60" x14ac:dyDescent="0.25">
      <c r="A62" s="140" t="s">
        <v>15</v>
      </c>
      <c r="B62" s="140" t="str">
        <f>'5 Environmental cleaning'!A4</f>
        <v>EC_2</v>
      </c>
      <c r="C62" s="140" t="str">
        <f>'5 Environmental cleaning'!D4</f>
        <v xml:space="preserve">A record of cleaning is available for patient care areas, general wards or the whole facility and is signed by the responsible cleaner each day
</v>
      </c>
      <c r="D62" s="151" t="str">
        <f>IF(ISBLANK('5 Environmental cleaning'!H4),"Not assessed",'5 Environmental cleaning'!H4)</f>
        <v>Not assessed</v>
      </c>
      <c r="E62" s="103"/>
      <c r="F62" s="107"/>
      <c r="G62" s="120"/>
      <c r="H62" s="120"/>
      <c r="I62" s="155"/>
      <c r="J62" s="107"/>
      <c r="K62" s="4"/>
      <c r="L62" s="8"/>
      <c r="M62" s="8"/>
      <c r="N62" s="8"/>
      <c r="O62" s="79"/>
      <c r="P62" s="73"/>
      <c r="Q62" s="4"/>
      <c r="R62" s="87"/>
      <c r="S62" s="83"/>
    </row>
    <row r="63" spans="1:19" ht="36" x14ac:dyDescent="0.25">
      <c r="A63" s="140" t="s">
        <v>15</v>
      </c>
      <c r="B63" s="140" t="str">
        <f>'5 Environmental cleaning'!A5</f>
        <v>EC_3</v>
      </c>
      <c r="C63" s="140" t="str">
        <f>'5 Environmental cleaning'!D5</f>
        <v xml:space="preserve">Toilets are cleaned as per the cleaning schedule, and a record of cleaning is signed by the cleaners and displayed visibly </v>
      </c>
      <c r="D63" s="151" t="str">
        <f>IF(ISBLANK('5 Environmental cleaning'!H5),"Not assessed",'5 Environmental cleaning'!H5)</f>
        <v>Not assessed</v>
      </c>
      <c r="E63" s="103"/>
      <c r="F63" s="107"/>
      <c r="G63" s="120"/>
      <c r="H63" s="120"/>
      <c r="I63" s="155"/>
      <c r="J63" s="107"/>
      <c r="K63" s="4"/>
      <c r="L63" s="8"/>
      <c r="M63" s="8"/>
      <c r="N63" s="8"/>
      <c r="O63" s="79"/>
      <c r="P63" s="73"/>
      <c r="Q63" s="4"/>
      <c r="R63" s="87"/>
      <c r="S63" s="83"/>
    </row>
    <row r="64" spans="1:19" ht="48" x14ac:dyDescent="0.25">
      <c r="A64" s="140" t="s">
        <v>15</v>
      </c>
      <c r="B64" s="140" t="str">
        <f>'5 Environmental cleaning'!A6</f>
        <v>EC_4</v>
      </c>
      <c r="C64" s="140" t="str">
        <f>'5 Environmental cleaning'!D6</f>
        <v>The required number of cleaning staff or staff with cleaning responsibilities are available in the ward/facility every day or when cleaning is needed and have time dedicated to performing cleaning activities</v>
      </c>
      <c r="D64" s="151" t="str">
        <f>IF(ISBLANK('5 Environmental cleaning'!H6),"Not assessed",'5 Environmental cleaning'!H6)</f>
        <v>Not assessed</v>
      </c>
      <c r="E64" s="103"/>
      <c r="F64" s="107"/>
      <c r="G64" s="120"/>
      <c r="H64" s="120"/>
      <c r="I64" s="155"/>
      <c r="J64" s="107"/>
      <c r="K64" s="4"/>
      <c r="L64" s="8"/>
      <c r="M64" s="8"/>
      <c r="N64" s="8"/>
      <c r="O64" s="79"/>
      <c r="P64" s="73"/>
      <c r="Q64" s="4"/>
      <c r="R64" s="87"/>
      <c r="S64" s="83"/>
    </row>
    <row r="65" spans="1:19" ht="24" x14ac:dyDescent="0.25">
      <c r="A65" s="140" t="s">
        <v>15</v>
      </c>
      <c r="B65" s="140" t="str">
        <f>'5 Environmental cleaning'!A7</f>
        <v>EC_5</v>
      </c>
      <c r="C65" s="140" t="str">
        <f>'5 Environmental cleaning'!D7</f>
        <v>All staff responsible for cleaning have received training on cleaning, during induction and annually</v>
      </c>
      <c r="D65" s="151" t="str">
        <f>IF(ISBLANK('5 Environmental cleaning'!H7),"Not assessed",'5 Environmental cleaning'!H7)</f>
        <v>Not assessed</v>
      </c>
      <c r="E65" s="103"/>
      <c r="F65" s="107"/>
      <c r="G65" s="120"/>
      <c r="H65" s="120"/>
      <c r="I65" s="155"/>
      <c r="J65" s="107"/>
      <c r="K65" s="4"/>
      <c r="L65" s="8"/>
      <c r="M65" s="8"/>
      <c r="N65" s="8"/>
      <c r="O65" s="79"/>
      <c r="P65" s="73"/>
      <c r="Q65" s="4"/>
      <c r="R65" s="87"/>
      <c r="S65" s="83"/>
    </row>
    <row r="66" spans="1:19" ht="36" x14ac:dyDescent="0.25">
      <c r="A66" s="140" t="s">
        <v>15</v>
      </c>
      <c r="B66" s="140" t="str">
        <f>'5 Environmental cleaning'!A8</f>
        <v>EC_6</v>
      </c>
      <c r="C66" s="140" t="str">
        <f>'5 Environmental cleaning'!D8</f>
        <v>Policies and practices to improve the occupational safety of cleaners and health care waste handlers are available and implemented</v>
      </c>
      <c r="D66" s="151" t="str">
        <f>IF(ISBLANK('5 Environmental cleaning'!H8),"Not assessed",'5 Environmental cleaning'!H8)</f>
        <v>Not assessed</v>
      </c>
      <c r="E66" s="103"/>
      <c r="F66" s="107"/>
      <c r="G66" s="120"/>
      <c r="H66" s="120"/>
      <c r="I66" s="155"/>
      <c r="J66" s="107"/>
      <c r="K66" s="4"/>
      <c r="L66" s="8"/>
      <c r="M66" s="8"/>
      <c r="N66" s="8"/>
      <c r="O66" s="79"/>
      <c r="P66" s="73"/>
      <c r="Q66" s="4"/>
      <c r="R66" s="87"/>
      <c r="S66" s="83"/>
    </row>
    <row r="67" spans="1:19" ht="36" x14ac:dyDescent="0.25">
      <c r="A67" s="140" t="s">
        <v>15</v>
      </c>
      <c r="B67" s="140" t="str">
        <f>'5 Environmental cleaning'!A9</f>
        <v>EC_7</v>
      </c>
      <c r="C67" s="140" t="str">
        <f>'5 Environmental cleaning'!D9</f>
        <v xml:space="preserve">Appropriate and well-maintained materials and equipment for cleaning for a range of different areas and surfaces are available and sufficient </v>
      </c>
      <c r="D67" s="151" t="str">
        <f>IF(ISBLANK('5 Environmental cleaning'!H9),"Not assessed",'5 Environmental cleaning'!H9)</f>
        <v>Not assessed</v>
      </c>
      <c r="E67" s="103"/>
      <c r="F67" s="107"/>
      <c r="G67" s="120"/>
      <c r="H67" s="120"/>
      <c r="I67" s="155"/>
      <c r="J67" s="107"/>
      <c r="K67" s="4"/>
      <c r="L67" s="8"/>
      <c r="M67" s="8"/>
      <c r="N67" s="8"/>
      <c r="O67" s="79"/>
      <c r="P67" s="73"/>
      <c r="Q67" s="4"/>
      <c r="R67" s="87"/>
      <c r="S67" s="83"/>
    </row>
    <row r="68" spans="1:19" ht="26.1" customHeight="1" x14ac:dyDescent="0.25">
      <c r="A68" s="140" t="s">
        <v>15</v>
      </c>
      <c r="B68" s="255" t="s">
        <v>666</v>
      </c>
      <c r="C68" s="256"/>
      <c r="D68" s="151"/>
      <c r="E68" s="103"/>
      <c r="F68" s="107"/>
      <c r="G68" s="120"/>
      <c r="H68" s="120"/>
      <c r="I68" s="155"/>
      <c r="J68" s="107"/>
      <c r="K68" s="4"/>
      <c r="L68" s="8"/>
      <c r="M68" s="8"/>
      <c r="N68" s="8"/>
      <c r="O68" s="79"/>
      <c r="P68" s="73"/>
      <c r="Q68" s="4"/>
      <c r="R68" s="87"/>
      <c r="S68" s="83"/>
    </row>
    <row r="69" spans="1:19" ht="60" x14ac:dyDescent="0.25">
      <c r="A69" s="140" t="s">
        <v>15</v>
      </c>
      <c r="B69" s="140" t="str">
        <f>'5 Environmental cleaning'!A10</f>
        <v>EC_9</v>
      </c>
      <c r="C69" s="140" t="str">
        <f>'5 Environmental cleaning'!D10</f>
        <v>A dedicated area for storage, preparation and care of cleaning supplies and equipment exists ("environmental cleaning services area"), is kept clean and well maintained, and is used according to its purpose</v>
      </c>
      <c r="D69" s="151" t="str">
        <f>IF(ISBLANK('5 Environmental cleaning'!H10),"Not assessed",'5 Environmental cleaning'!H10)</f>
        <v>Not assessed</v>
      </c>
      <c r="E69" s="103"/>
      <c r="F69" s="107"/>
      <c r="G69" s="120"/>
      <c r="H69" s="120"/>
      <c r="I69" s="155"/>
      <c r="J69" s="107"/>
      <c r="K69" s="4"/>
      <c r="L69" s="8"/>
      <c r="M69" s="8"/>
      <c r="N69" s="8"/>
      <c r="O69" s="79"/>
      <c r="P69" s="73"/>
      <c r="Q69" s="4"/>
      <c r="R69" s="87"/>
      <c r="S69" s="83"/>
    </row>
    <row r="70" spans="1:19" ht="24" x14ac:dyDescent="0.25">
      <c r="A70" s="140" t="s">
        <v>15</v>
      </c>
      <c r="B70" s="140" t="str">
        <f>'5 Environmental cleaning'!A11</f>
        <v>EC_10</v>
      </c>
      <c r="C70" s="140" t="str">
        <f>'5 Environmental cleaning'!D11</f>
        <v>Adequate PPE is available at all times and in sufficient quantities for all cleaning staff</v>
      </c>
      <c r="D70" s="151" t="str">
        <f>IF(ISBLANK('5 Environmental cleaning'!H11),"Not assessed",'5 Environmental cleaning'!H11)</f>
        <v>Not assessed</v>
      </c>
      <c r="E70" s="103"/>
      <c r="F70" s="107"/>
      <c r="G70" s="120"/>
      <c r="H70" s="120"/>
      <c r="I70" s="155"/>
      <c r="J70" s="107"/>
      <c r="K70" s="4"/>
      <c r="L70" s="8"/>
      <c r="M70" s="8"/>
      <c r="N70" s="8"/>
      <c r="O70" s="79"/>
      <c r="P70" s="73"/>
      <c r="Q70" s="4"/>
      <c r="R70" s="87"/>
      <c r="S70" s="83"/>
    </row>
    <row r="71" spans="1:19" ht="48" x14ac:dyDescent="0.25">
      <c r="A71" s="140" t="s">
        <v>15</v>
      </c>
      <c r="B71" s="140" t="str">
        <f>'5 Environmental cleaning'!A12</f>
        <v>EC_11</v>
      </c>
      <c r="C71" s="140" t="str">
        <f>'5 Environmental cleaning'!D12</f>
        <v xml:space="preserve">[If patient load increases]
Extra staff (e.g. a roster) and additional cleaning supplies are available to be deployed in the facility if patient load increases </v>
      </c>
      <c r="D71" s="151" t="str">
        <f>IF(ISBLANK('5 Environmental cleaning'!H12),"Not assessed",'5 Environmental cleaning'!H12)</f>
        <v>Not assessed</v>
      </c>
      <c r="E71" s="103"/>
      <c r="F71" s="107"/>
      <c r="G71" s="120"/>
      <c r="H71" s="120"/>
      <c r="I71" s="155"/>
      <c r="J71" s="107"/>
      <c r="K71" s="4"/>
      <c r="L71" s="8"/>
      <c r="M71" s="8"/>
      <c r="N71" s="8"/>
      <c r="O71" s="79"/>
      <c r="P71" s="73"/>
      <c r="Q71" s="4"/>
      <c r="R71" s="87"/>
      <c r="S71" s="83"/>
    </row>
    <row r="72" spans="1:19" ht="24" x14ac:dyDescent="0.25">
      <c r="A72" s="140" t="s">
        <v>15</v>
      </c>
      <c r="B72" s="140" t="str">
        <f>'5 Environmental cleaning'!A13</f>
        <v>EC_12</v>
      </c>
      <c r="C72" s="140" t="str">
        <f>'5 Environmental cleaning'!D13</f>
        <v>All beds/mattresses have waterproof covers that are without signs of damage (rips, tears or holes)</v>
      </c>
      <c r="D72" s="151" t="str">
        <f>IF(ISBLANK('5 Environmental cleaning'!H13),"Not assessed",'5 Environmental cleaning'!H13)</f>
        <v>Not assessed</v>
      </c>
      <c r="E72" s="103"/>
      <c r="F72" s="107"/>
      <c r="G72" s="120"/>
      <c r="H72" s="120"/>
      <c r="I72" s="155"/>
      <c r="J72" s="107"/>
      <c r="K72" s="4"/>
      <c r="L72" s="8"/>
      <c r="M72" s="8"/>
      <c r="N72" s="8"/>
      <c r="O72" s="79"/>
      <c r="P72" s="73"/>
      <c r="Q72" s="4"/>
      <c r="R72" s="87"/>
      <c r="S72" s="83"/>
    </row>
    <row r="73" spans="1:19" ht="24" x14ac:dyDescent="0.25">
      <c r="A73" s="140" t="s">
        <v>15</v>
      </c>
      <c r="B73" s="255" t="s">
        <v>666</v>
      </c>
      <c r="C73" s="256"/>
      <c r="D73" s="151"/>
      <c r="E73" s="103"/>
      <c r="F73" s="107"/>
      <c r="G73" s="120"/>
      <c r="H73" s="120"/>
      <c r="I73" s="155"/>
      <c r="J73" s="107"/>
      <c r="K73" s="4"/>
      <c r="L73" s="8"/>
      <c r="M73" s="8"/>
      <c r="N73" s="8"/>
      <c r="O73" s="79"/>
      <c r="P73" s="73"/>
      <c r="Q73" s="4"/>
      <c r="R73" s="87"/>
      <c r="S73" s="83"/>
    </row>
    <row r="74" spans="1:19" ht="48" x14ac:dyDescent="0.25">
      <c r="A74" s="140" t="s">
        <v>15</v>
      </c>
      <c r="B74" s="140" t="str">
        <f>'5 Environmental cleaning'!A14</f>
        <v>EC_14</v>
      </c>
      <c r="C74" s="140" t="str">
        <f>'5 Environmental cleaning'!D14</f>
        <v xml:space="preserve">Laundry services with hot water to reprocess cloths and mop heads are available, and mop heads and cleaning cloths are always laundered separately from other soiled hospital textiles. </v>
      </c>
      <c r="D74" s="151" t="str">
        <f>IF(ISBLANK('5 Environmental cleaning'!H14),"Not assessed",'5 Environmental cleaning'!H14)</f>
        <v>Not assessed</v>
      </c>
      <c r="E74" s="103"/>
      <c r="F74" s="107"/>
      <c r="G74" s="120"/>
      <c r="H74" s="120"/>
      <c r="I74" s="155"/>
      <c r="J74" s="107"/>
      <c r="K74" s="4"/>
      <c r="L74" s="8"/>
      <c r="M74" s="8"/>
      <c r="N74" s="8"/>
      <c r="O74" s="79"/>
      <c r="P74" s="73"/>
      <c r="Q74" s="4"/>
      <c r="R74" s="87"/>
      <c r="S74" s="83"/>
    </row>
    <row r="75" spans="1:19" ht="36" x14ac:dyDescent="0.25">
      <c r="A75" s="140" t="s">
        <v>15</v>
      </c>
      <c r="B75" s="140" t="str">
        <f>'5 Environmental cleaning'!A15</f>
        <v>EC_15</v>
      </c>
      <c r="C75" s="140" t="str">
        <f>'5 Environmental cleaning'!D15</f>
        <v>[Hospital &amp; CHC]
Food is safely prepared and handled (with clean hands, on clean surfaces and with clean utensils)</v>
      </c>
      <c r="D75" s="151" t="str">
        <f>IF(ISBLANK('5 Environmental cleaning'!H15),"Not assessed",'5 Environmental cleaning'!H15)</f>
        <v>Not assessed</v>
      </c>
      <c r="E75" s="103"/>
      <c r="F75" s="107"/>
      <c r="G75" s="120"/>
      <c r="H75" s="120"/>
      <c r="I75" s="155"/>
      <c r="J75" s="107"/>
      <c r="K75" s="4"/>
      <c r="L75" s="8"/>
      <c r="M75" s="8"/>
      <c r="N75" s="8"/>
      <c r="O75" s="79"/>
      <c r="P75" s="73"/>
      <c r="Q75" s="4"/>
      <c r="R75" s="87"/>
      <c r="S75" s="83"/>
    </row>
    <row r="76" spans="1:19" ht="36" x14ac:dyDescent="0.25">
      <c r="A76" s="140" t="s">
        <v>15</v>
      </c>
      <c r="B76" s="140" t="str">
        <f>'5 Environmental cleaning'!A16</f>
        <v>EC_16</v>
      </c>
      <c r="C76" s="140" t="str">
        <f>'5 Environmental cleaning'!D16</f>
        <v>[Hospital &amp; CHC]
Kitchen stores and prepared food are protected from rodents, vermin, and dust other contaminants</v>
      </c>
      <c r="D76" s="151" t="str">
        <f>IF(ISBLANK('5 Environmental cleaning'!H16),"Not assessed",'5 Environmental cleaning'!H16)</f>
        <v>Not assessed</v>
      </c>
      <c r="E76" s="103"/>
      <c r="F76" s="107"/>
      <c r="G76" s="120"/>
      <c r="H76" s="120"/>
      <c r="I76" s="155"/>
      <c r="J76" s="107"/>
      <c r="K76" s="4"/>
      <c r="L76" s="8"/>
      <c r="M76" s="8"/>
      <c r="N76" s="8"/>
      <c r="O76" s="79"/>
      <c r="P76" s="73"/>
      <c r="Q76" s="4"/>
      <c r="R76" s="87"/>
      <c r="S76" s="83"/>
    </row>
    <row r="77" spans="1:19" ht="24" x14ac:dyDescent="0.25">
      <c r="A77" s="141" t="s">
        <v>16</v>
      </c>
      <c r="B77" s="141" t="str">
        <f>'6 Energy &amp; environment'!A3</f>
        <v>E_1</v>
      </c>
      <c r="C77" s="141" t="str">
        <f>'6 Energy &amp; environment'!D3</f>
        <v xml:space="preserve">Facility has a functional and well-maintained main electricity source (e.g. electricity grid) </v>
      </c>
      <c r="D77" s="151" t="str">
        <f>IF(ISBLANK('6 Energy &amp; environment'!H3),"Not assessed",'6 Energy &amp; environment'!H3)</f>
        <v>Not assessed</v>
      </c>
      <c r="E77" s="103"/>
      <c r="F77" s="107"/>
      <c r="G77" s="120"/>
      <c r="H77" s="120"/>
      <c r="I77" s="155"/>
      <c r="J77" s="107"/>
      <c r="K77" s="4"/>
      <c r="L77" s="8"/>
      <c r="M77" s="8"/>
      <c r="N77" s="8"/>
      <c r="O77" s="79"/>
      <c r="P77" s="73"/>
      <c r="Q77" s="4"/>
      <c r="R77" s="87"/>
      <c r="S77" s="83"/>
    </row>
    <row r="78" spans="1:19" ht="48" x14ac:dyDescent="0.25">
      <c r="A78" s="141" t="s">
        <v>16</v>
      </c>
      <c r="B78" s="141" t="str">
        <f>'6 Energy &amp; environment'!A4</f>
        <v>E_2</v>
      </c>
      <c r="C78" s="141" t="str">
        <f>'6 Energy &amp; environment'!D4</f>
        <v>Electricity is sufficient for all electrical needs of the facility, including for lighting and stand-alone devices (e.g. Expanded Programme on Immunization cold chain)</v>
      </c>
      <c r="D78" s="151" t="str">
        <f>IF(ISBLANK('6 Energy &amp; environment'!H4),"Not assessed",'6 Energy &amp; environment'!H4)</f>
        <v>Not assessed</v>
      </c>
      <c r="E78" s="103"/>
      <c r="F78" s="107"/>
      <c r="G78" s="120"/>
      <c r="H78" s="120"/>
      <c r="I78" s="155"/>
      <c r="J78" s="107"/>
      <c r="K78" s="4"/>
      <c r="L78" s="8"/>
      <c r="M78" s="8"/>
      <c r="N78" s="8"/>
      <c r="O78" s="79"/>
      <c r="P78" s="73"/>
      <c r="Q78" s="4"/>
      <c r="R78" s="87"/>
      <c r="S78" s="83"/>
    </row>
    <row r="79" spans="1:19" ht="24" x14ac:dyDescent="0.25">
      <c r="A79" s="141" t="s">
        <v>16</v>
      </c>
      <c r="B79" s="141" t="str">
        <f>'6 Energy &amp; environment'!A5</f>
        <v>E_3</v>
      </c>
      <c r="C79" s="141" t="str">
        <f>'6 Energy &amp; environment'!D5</f>
        <v xml:space="preserve">[Where water is pumped]
Sufficient electrity is available for pumping water </v>
      </c>
      <c r="D79" s="151" t="str">
        <f>IF(ISBLANK('6 Energy &amp; environment'!H5),"Not assessed",'6 Energy &amp; environment'!H5)</f>
        <v>Not assessed</v>
      </c>
      <c r="E79" s="103"/>
      <c r="F79" s="107"/>
      <c r="G79" s="120"/>
      <c r="H79" s="120"/>
      <c r="I79" s="155"/>
      <c r="J79" s="107"/>
      <c r="K79" s="4"/>
      <c r="L79" s="8"/>
      <c r="M79" s="8"/>
      <c r="N79" s="8"/>
      <c r="O79" s="79"/>
      <c r="P79" s="73"/>
      <c r="Q79" s="4"/>
      <c r="R79" s="87"/>
      <c r="S79" s="83"/>
    </row>
    <row r="80" spans="1:19" ht="24" x14ac:dyDescent="0.25">
      <c r="A80" s="141" t="s">
        <v>16</v>
      </c>
      <c r="B80" s="141" t="str">
        <f>'6 Energy &amp; environment'!A6</f>
        <v>E_4</v>
      </c>
      <c r="C80" s="141" t="str">
        <f>'6 Energy &amp; environment'!D6</f>
        <v>[Where water is heated]
Sufficient electricity is available for heating water</v>
      </c>
      <c r="D80" s="151" t="str">
        <f>IF(ISBLANK('6 Energy &amp; environment'!H6),"Not assessed",'6 Energy &amp; environment'!H6)</f>
        <v>Not assessed</v>
      </c>
      <c r="E80" s="103"/>
      <c r="F80" s="107"/>
      <c r="G80" s="120"/>
      <c r="H80" s="120"/>
      <c r="I80" s="155"/>
      <c r="J80" s="107"/>
      <c r="K80" s="4"/>
      <c r="L80" s="8"/>
      <c r="M80" s="8"/>
      <c r="N80" s="8"/>
      <c r="O80" s="79"/>
      <c r="P80" s="73"/>
      <c r="Q80" s="4"/>
      <c r="R80" s="87"/>
      <c r="S80" s="83"/>
    </row>
    <row r="81" spans="1:19" ht="36" x14ac:dyDescent="0.25">
      <c r="A81" s="141" t="s">
        <v>16</v>
      </c>
      <c r="B81" s="141" t="str">
        <f>'6 Energy &amp; environment'!A7</f>
        <v>E_5</v>
      </c>
      <c r="C81" s="141" t="str">
        <f>'6 Energy &amp; environment'!D7</f>
        <v>A functional backup source of electrity (e.g. generator with adequate fuel, solar power/energy), exists if the main source fails</v>
      </c>
      <c r="D81" s="151" t="str">
        <f>IF(ISBLANK('6 Energy &amp; environment'!H7),"Not assessed",'6 Energy &amp; environment'!H7)</f>
        <v>Not assessed</v>
      </c>
      <c r="E81" s="103"/>
      <c r="F81" s="107"/>
      <c r="G81" s="120"/>
      <c r="H81" s="120"/>
      <c r="I81" s="155"/>
      <c r="J81" s="107"/>
      <c r="K81" s="4"/>
      <c r="L81" s="8"/>
      <c r="M81" s="8"/>
      <c r="N81" s="8"/>
      <c r="O81" s="79"/>
      <c r="P81" s="73"/>
      <c r="Q81" s="4"/>
      <c r="R81" s="87"/>
      <c r="S81" s="83"/>
    </row>
    <row r="82" spans="1:19" ht="24" x14ac:dyDescent="0.25">
      <c r="A82" s="141" t="s">
        <v>16</v>
      </c>
      <c r="B82" s="141" t="str">
        <f>'6 Energy &amp; environment'!A8</f>
        <v>E_6</v>
      </c>
      <c r="C82" s="141" t="str">
        <f>'6 Energy &amp; environment'!D8</f>
        <v>Energy-efficient lighting is used with improved lighting controls and energy-saving bulbs</v>
      </c>
      <c r="D82" s="151" t="str">
        <f>IF(ISBLANK('6 Energy &amp; environment'!H8),"Not assessed",'6 Energy &amp; environment'!H8)</f>
        <v>Not assessed</v>
      </c>
      <c r="E82" s="103"/>
      <c r="F82" s="107"/>
      <c r="G82" s="120"/>
      <c r="H82" s="120"/>
      <c r="I82" s="155"/>
      <c r="J82" s="107"/>
      <c r="K82" s="4"/>
      <c r="L82" s="8"/>
      <c r="M82" s="8"/>
      <c r="N82" s="8"/>
      <c r="O82" s="79"/>
      <c r="P82" s="73"/>
      <c r="Q82" s="4"/>
      <c r="R82" s="87"/>
      <c r="S82" s="83"/>
    </row>
    <row r="83" spans="1:19" ht="24" x14ac:dyDescent="0.25">
      <c r="A83" s="141" t="s">
        <v>16</v>
      </c>
      <c r="B83" s="141" t="str">
        <f>'6 Energy &amp; environment'!A9</f>
        <v>E_7</v>
      </c>
      <c r="C83" s="141" t="str">
        <f>'6 Energy &amp; environment'!D9</f>
        <v>Delivery room is adequately lit, including at night</v>
      </c>
      <c r="D83" s="151" t="str">
        <f>IF(ISBLANK('6 Energy &amp; environment'!H9),"Not assessed",'6 Energy &amp; environment'!H9)</f>
        <v>Not assessed</v>
      </c>
      <c r="E83" s="103"/>
      <c r="F83" s="107"/>
      <c r="G83" s="120"/>
      <c r="H83" s="120"/>
      <c r="I83" s="155"/>
      <c r="J83" s="107"/>
      <c r="K83" s="4"/>
      <c r="L83" s="8"/>
      <c r="M83" s="8"/>
      <c r="N83" s="8"/>
      <c r="O83" s="79"/>
      <c r="P83" s="73"/>
      <c r="Q83" s="4"/>
      <c r="R83" s="87"/>
      <c r="S83" s="83"/>
    </row>
    <row r="84" spans="1:19" ht="24" x14ac:dyDescent="0.25">
      <c r="A84" s="141" t="s">
        <v>16</v>
      </c>
      <c r="B84" s="141" t="str">
        <f>'6 Energy &amp; environment'!A10</f>
        <v>E_8</v>
      </c>
      <c r="C84" s="141" t="str">
        <f>'6 Energy &amp; environment'!D10</f>
        <v>Shower(s) are adequately lit, including at night</v>
      </c>
      <c r="D84" s="151" t="str">
        <f>IF(ISBLANK('6 Energy &amp; environment'!H10),"Not assessed",'6 Energy &amp; environment'!H10)</f>
        <v>Not assessed</v>
      </c>
      <c r="E84" s="103"/>
      <c r="F84" s="107"/>
      <c r="G84" s="120"/>
      <c r="H84" s="120"/>
      <c r="I84" s="155"/>
      <c r="J84" s="107"/>
      <c r="K84" s="4"/>
      <c r="L84" s="8"/>
      <c r="M84" s="8"/>
      <c r="N84" s="8"/>
      <c r="O84" s="79"/>
      <c r="P84" s="73"/>
      <c r="Q84" s="4"/>
      <c r="R84" s="87"/>
      <c r="S84" s="83"/>
    </row>
    <row r="85" spans="1:19" ht="24" x14ac:dyDescent="0.25">
      <c r="A85" s="141" t="s">
        <v>16</v>
      </c>
      <c r="B85" s="141" t="str">
        <f>'6 Energy &amp; environment'!A11</f>
        <v>E_9</v>
      </c>
      <c r="C85" s="141" t="str">
        <f>'6 Energy &amp; environment'!D11</f>
        <v>Toilets are adequately lit, including at night</v>
      </c>
      <c r="D85" s="151" t="str">
        <f>IF(ISBLANK('6 Energy &amp; environment'!H11),"Not assessed",'6 Energy &amp; environment'!H11)</f>
        <v>Not assessed</v>
      </c>
      <c r="E85" s="103"/>
      <c r="F85" s="107"/>
      <c r="G85" s="120"/>
      <c r="H85" s="120"/>
      <c r="I85" s="155"/>
      <c r="J85" s="107"/>
      <c r="K85" s="4"/>
      <c r="L85" s="8"/>
      <c r="M85" s="8"/>
      <c r="N85" s="8"/>
      <c r="O85" s="79"/>
      <c r="P85" s="73"/>
      <c r="Q85" s="4"/>
      <c r="R85" s="87"/>
      <c r="S85" s="83"/>
    </row>
    <row r="86" spans="1:19" ht="24" x14ac:dyDescent="0.25">
      <c r="A86" s="141" t="s">
        <v>16</v>
      </c>
      <c r="B86" s="141" t="str">
        <f>'6 Energy &amp; environment'!A12</f>
        <v>E_10</v>
      </c>
      <c r="C86" s="141" t="str">
        <f>'6 Energy &amp; environment'!D12</f>
        <v>Sufficient functioning environmental ventilation (natural or mechanical) is available in patient care areas</v>
      </c>
      <c r="D86" s="151" t="str">
        <f>IF(ISBLANK('6 Energy &amp; environment'!H12),"Not assessed",'6 Energy &amp; environment'!H12)</f>
        <v>Not assessed</v>
      </c>
      <c r="E86" s="103"/>
      <c r="F86" s="107"/>
      <c r="G86" s="120"/>
      <c r="H86" s="120"/>
      <c r="I86" s="155"/>
      <c r="J86" s="107"/>
      <c r="K86" s="4"/>
      <c r="L86" s="8"/>
      <c r="M86" s="8"/>
      <c r="N86" s="8"/>
      <c r="O86" s="79"/>
      <c r="P86" s="73"/>
      <c r="Q86" s="4"/>
      <c r="R86" s="87"/>
      <c r="S86" s="83"/>
    </row>
    <row r="87" spans="1:19" ht="24" x14ac:dyDescent="0.25">
      <c r="A87" s="141" t="s">
        <v>16</v>
      </c>
      <c r="B87" s="141" t="str">
        <f>'6 Energy &amp; environment'!A13</f>
        <v>E_11</v>
      </c>
      <c r="C87" s="141" t="str">
        <f>'6 Energy &amp; environment'!D13</f>
        <v>Patients to be protected from mosquito bites and other insect bites through vector control strategies</v>
      </c>
      <c r="D87" s="151" t="str">
        <f>IF(ISBLANK('6 Energy &amp; environment'!H13),"Not assessed",'6 Energy &amp; environment'!H13)</f>
        <v>Not assessed</v>
      </c>
      <c r="E87" s="103"/>
      <c r="F87" s="107"/>
      <c r="G87" s="120"/>
      <c r="H87" s="120"/>
      <c r="I87" s="155"/>
      <c r="J87" s="107"/>
      <c r="K87" s="4"/>
      <c r="L87" s="8"/>
      <c r="M87" s="8"/>
      <c r="N87" s="8"/>
      <c r="O87" s="79"/>
      <c r="P87" s="73"/>
      <c r="Q87" s="4"/>
      <c r="R87" s="87"/>
      <c r="S87" s="83"/>
    </row>
    <row r="88" spans="1:19" ht="72" x14ac:dyDescent="0.25">
      <c r="A88" s="141" t="s">
        <v>16</v>
      </c>
      <c r="B88" s="141" t="str">
        <f>'6 Energy &amp; environment'!A15</f>
        <v>E_13</v>
      </c>
      <c r="C88" s="141" t="str">
        <f>'6 Energy &amp; environment'!D15</f>
        <v>General waste bins are available in all public areas, litter is regularly removed from the interior and exterior of the facility, and efforts are made to improve and maintain the aesthetic appearance of the facility through painting, landscaping (plants) and ensuring that all equipment and other items are safely stored</v>
      </c>
      <c r="D88" s="151" t="str">
        <f>IF(ISBLANK('6 Energy &amp; environment'!H15),"Not assessed",'6 Energy &amp; environment'!H15)</f>
        <v>Not assessed</v>
      </c>
      <c r="E88" s="103"/>
      <c r="F88" s="107"/>
      <c r="G88" s="120"/>
      <c r="H88" s="120"/>
      <c r="I88" s="155"/>
      <c r="J88" s="107"/>
      <c r="K88" s="4"/>
      <c r="L88" s="8"/>
      <c r="M88" s="8"/>
      <c r="N88" s="8"/>
      <c r="O88" s="79"/>
      <c r="P88" s="73"/>
      <c r="Q88" s="4"/>
      <c r="R88" s="87"/>
      <c r="S88" s="83"/>
    </row>
    <row r="89" spans="1:19" ht="24" x14ac:dyDescent="0.25">
      <c r="A89" s="163" t="s">
        <v>44</v>
      </c>
      <c r="B89" s="163" t="str">
        <f>'7 Management &amp; workforce'!A3</f>
        <v>M_1</v>
      </c>
      <c r="C89" s="163" t="str">
        <f>'7 Management &amp; workforce'!D3</f>
        <v>Facility has a functional quality improvement (QI) / IPC or WASH FIT team</v>
      </c>
      <c r="D89" s="151" t="str">
        <f>IF(ISBLANK('7 Management &amp; workforce'!H3),"Not assessed",'7 Management &amp; workforce'!H3)</f>
        <v>Not assessed</v>
      </c>
      <c r="E89" s="103"/>
      <c r="F89" s="107"/>
      <c r="G89" s="120"/>
      <c r="H89" s="120"/>
      <c r="I89" s="155"/>
      <c r="J89" s="107"/>
      <c r="K89" s="4"/>
      <c r="L89" s="8"/>
      <c r="M89" s="8"/>
      <c r="N89" s="8"/>
      <c r="O89" s="79"/>
      <c r="P89" s="73"/>
      <c r="Q89" s="4"/>
      <c r="R89" s="87"/>
      <c r="S89" s="83"/>
    </row>
    <row r="90" spans="1:19" ht="36" x14ac:dyDescent="0.25">
      <c r="A90" s="163" t="s">
        <v>44</v>
      </c>
      <c r="B90" s="163" t="str">
        <f>'7 Management &amp; workforce'!A4</f>
        <v>M_2</v>
      </c>
      <c r="C90" s="163" t="str">
        <f>'7 Management &amp; workforce'!D4</f>
        <v>Facility has a dedicated WASH focal person or engineer working on an approved programme of work, with senior leadership support</v>
      </c>
      <c r="D90" s="151" t="str">
        <f>IF(ISBLANK('7 Management &amp; workforce'!H4),"Not assessed",'7 Management &amp; workforce'!H4)</f>
        <v>Not assessed</v>
      </c>
      <c r="E90" s="103"/>
      <c r="F90" s="107"/>
      <c r="G90" s="120"/>
      <c r="H90" s="120"/>
      <c r="I90" s="155"/>
      <c r="J90" s="107"/>
      <c r="K90" s="4"/>
      <c r="L90" s="8"/>
      <c r="M90" s="8"/>
      <c r="N90" s="8"/>
      <c r="O90" s="79"/>
      <c r="P90" s="73"/>
      <c r="Q90" s="4"/>
      <c r="R90" s="87"/>
      <c r="S90" s="83"/>
    </row>
    <row r="91" spans="1:19" ht="48" x14ac:dyDescent="0.25">
      <c r="A91" s="163" t="s">
        <v>44</v>
      </c>
      <c r="B91" s="163" t="str">
        <f>'7 Management &amp; workforce'!A5</f>
        <v>M_3</v>
      </c>
      <c r="C91" s="163" t="str">
        <f>'7 Management &amp; workforce'!D5</f>
        <v>All relevant stakeholders, users and staff are consulted about WASH needs and technology designs, and these voices influence technology choice, placement and upkeep</v>
      </c>
      <c r="D91" s="151" t="str">
        <f>IF(ISBLANK('7 Management &amp; workforce'!H5),"Not assessed",'7 Management &amp; workforce'!H5)</f>
        <v>Not assessed</v>
      </c>
      <c r="E91" s="103"/>
      <c r="F91" s="107"/>
      <c r="G91" s="120"/>
      <c r="H91" s="120"/>
      <c r="I91" s="155"/>
      <c r="J91" s="107"/>
      <c r="K91" s="4"/>
      <c r="L91" s="8"/>
      <c r="M91" s="8"/>
      <c r="N91" s="8"/>
      <c r="O91" s="79"/>
      <c r="P91" s="73"/>
      <c r="Q91" s="4"/>
      <c r="R91" s="87"/>
      <c r="S91" s="83"/>
    </row>
    <row r="92" spans="1:19" ht="36" x14ac:dyDescent="0.25">
      <c r="A92" s="163" t="s">
        <v>44</v>
      </c>
      <c r="B92" s="163" t="str">
        <f>'7 Management &amp; workforce'!A6</f>
        <v>M_4</v>
      </c>
      <c r="C92" s="163" t="str">
        <f>'7 Management &amp; workforce'!D6</f>
        <v xml:space="preserve">An up-to-date diagram of the facility management structure (organogram), including cleaning staff, is clearly visible and legible </v>
      </c>
      <c r="D92" s="151" t="str">
        <f>IF(ISBLANK('7 Management &amp; workforce'!H6),"Not assessed",'7 Management &amp; workforce'!H6)</f>
        <v>Not assessed</v>
      </c>
      <c r="E92" s="103"/>
      <c r="F92" s="107"/>
      <c r="G92" s="120"/>
      <c r="H92" s="120"/>
      <c r="I92" s="155"/>
      <c r="J92" s="107"/>
      <c r="K92" s="4"/>
      <c r="L92" s="8"/>
      <c r="M92" s="8"/>
      <c r="N92" s="8"/>
      <c r="O92" s="79"/>
      <c r="P92" s="73"/>
      <c r="Q92" s="4"/>
      <c r="R92" s="87"/>
      <c r="S92" s="83"/>
    </row>
    <row r="93" spans="1:19" ht="36" x14ac:dyDescent="0.25">
      <c r="A93" s="163" t="s">
        <v>44</v>
      </c>
      <c r="B93" s="163" t="str">
        <f>'7 Management &amp; workforce'!A7</f>
        <v>M_5</v>
      </c>
      <c r="C93" s="163" t="str">
        <f>'7 Management &amp; workforce'!D7</f>
        <v xml:space="preserve">All auxiliary staff, including waste handlers and those who clean, have a clear, written job description, which outlines WASH and IPC responsibilities </v>
      </c>
      <c r="D93" s="151" t="str">
        <f>IF(ISBLANK('7 Management &amp; workforce'!H7),"Not assessed",'7 Management &amp; workforce'!H7)</f>
        <v>Not assessed</v>
      </c>
      <c r="E93" s="103"/>
      <c r="F93" s="107"/>
      <c r="G93" s="120"/>
      <c r="H93" s="120"/>
      <c r="I93" s="155"/>
      <c r="J93" s="107"/>
      <c r="K93" s="4"/>
      <c r="L93" s="8"/>
      <c r="M93" s="8"/>
      <c r="N93" s="8"/>
      <c r="O93" s="79"/>
      <c r="P93" s="73"/>
      <c r="Q93" s="4"/>
      <c r="R93" s="87"/>
      <c r="S93" s="83"/>
    </row>
    <row r="94" spans="1:19" ht="36" x14ac:dyDescent="0.25">
      <c r="A94" s="163" t="s">
        <v>44</v>
      </c>
      <c r="B94" s="163" t="str">
        <f>'7 Management &amp; workforce'!A8</f>
        <v>M_6</v>
      </c>
      <c r="C94" s="163" t="str">
        <f>'7 Management &amp; workforce'!D8</f>
        <v xml:space="preserve">All new auxiliary staff, including waste handlers and those who clean, receive appropriate WASH and IPC training, tailored and appropriate to their job function </v>
      </c>
      <c r="D94" s="151" t="str">
        <f>IF(ISBLANK('7 Management &amp; workforce'!H8),"Not assessed",'7 Management &amp; workforce'!H8)</f>
        <v>Not assessed</v>
      </c>
      <c r="E94" s="103"/>
      <c r="F94" s="107"/>
      <c r="G94" s="120"/>
      <c r="H94" s="120"/>
      <c r="I94" s="155"/>
      <c r="J94" s="107"/>
      <c r="K94" s="4"/>
      <c r="L94" s="8"/>
      <c r="M94" s="8"/>
      <c r="N94" s="8"/>
      <c r="O94" s="79"/>
      <c r="P94" s="73"/>
      <c r="Q94" s="4"/>
      <c r="R94" s="87"/>
      <c r="S94" s="83"/>
    </row>
    <row r="95" spans="1:19" ht="48" x14ac:dyDescent="0.25">
      <c r="A95" s="163" t="s">
        <v>44</v>
      </c>
      <c r="B95" s="163" t="str">
        <f>'7 Management &amp; workforce'!A9</f>
        <v>M_7</v>
      </c>
      <c r="C95" s="163" t="str">
        <f>'7 Management &amp; workforce'!D9</f>
        <v>Staff are regularly (at least annually) appraised on their performance (e.g. on hand hygiene); high-performing staff are recognized and/or rewarded, and those who do not perform well are supported to improve</v>
      </c>
      <c r="D95" s="151" t="str">
        <f>IF(ISBLANK('7 Management &amp; workforce'!H9),"Not assessed",'7 Management &amp; workforce'!H9)</f>
        <v>Not assessed</v>
      </c>
      <c r="E95" s="103"/>
      <c r="F95" s="107"/>
      <c r="G95" s="120"/>
      <c r="H95" s="120"/>
      <c r="I95" s="155"/>
      <c r="J95" s="107"/>
      <c r="K95" s="4"/>
      <c r="L95" s="8"/>
      <c r="M95" s="8"/>
      <c r="N95" s="8"/>
      <c r="O95" s="79"/>
      <c r="P95" s="73"/>
      <c r="Q95" s="4"/>
      <c r="R95" s="87"/>
      <c r="S95" s="83"/>
    </row>
    <row r="96" spans="1:19" ht="48" x14ac:dyDescent="0.25">
      <c r="A96" s="163" t="s">
        <v>44</v>
      </c>
      <c r="B96" s="163" t="str">
        <f>'7 Management &amp; workforce'!A10</f>
        <v>M_8</v>
      </c>
      <c r="C96" s="163" t="str">
        <f>'7 Management &amp; workforce'!D10</f>
        <v xml:space="preserve">An effective system or plan are in place for ongoing operation and maintenance of infrastructure and procurement of necessary supplies for operation and maintenance </v>
      </c>
      <c r="D96" s="151" t="str">
        <f>IF(ISBLANK('7 Management &amp; workforce'!H10),"Not assessed",'7 Management &amp; workforce'!H10)</f>
        <v>Not assessed</v>
      </c>
      <c r="E96" s="103"/>
      <c r="F96" s="107"/>
      <c r="G96" s="120"/>
      <c r="H96" s="120"/>
      <c r="I96" s="155"/>
      <c r="J96" s="107"/>
      <c r="K96" s="4"/>
      <c r="L96" s="8"/>
      <c r="M96" s="8"/>
      <c r="N96" s="8"/>
      <c r="O96" s="79"/>
      <c r="P96" s="73"/>
      <c r="Q96" s="4"/>
      <c r="R96" s="87"/>
      <c r="S96" s="83"/>
    </row>
    <row r="97" spans="1:19" ht="48" x14ac:dyDescent="0.25">
      <c r="A97" s="163" t="s">
        <v>44</v>
      </c>
      <c r="B97" s="163" t="str">
        <f>'7 Management &amp; workforce'!A11</f>
        <v>M_9</v>
      </c>
      <c r="C97" s="163" t="str">
        <f>'7 Management &amp; workforce'!D11</f>
        <v>Budget is available to cover costs of cleaners and maintenance staff, IPC/WASH training, IPC/WASH consumables (e.g. soap, chlorine) and all activities listed in the procurement protocol.</v>
      </c>
      <c r="D97" s="151" t="str">
        <f>IF(ISBLANK('7 Management &amp; workforce'!H11),"Not assessed",'7 Management &amp; workforce'!H11)</f>
        <v>Not assessed</v>
      </c>
      <c r="E97" s="103"/>
      <c r="F97" s="107"/>
      <c r="G97" s="120"/>
      <c r="H97" s="120"/>
      <c r="I97" s="155"/>
      <c r="J97" s="107"/>
      <c r="K97" s="4"/>
      <c r="L97" s="8"/>
      <c r="M97" s="8"/>
      <c r="N97" s="8"/>
      <c r="O97" s="79"/>
      <c r="P97" s="73"/>
      <c r="Q97" s="4"/>
      <c r="R97" s="87"/>
      <c r="S97" s="83"/>
    </row>
    <row r="98" spans="1:19" ht="24" x14ac:dyDescent="0.25">
      <c r="A98" s="163" t="s">
        <v>44</v>
      </c>
      <c r="B98" s="163" t="str">
        <f>'7 Management &amp; workforce'!A12</f>
        <v>M_10</v>
      </c>
      <c r="C98" s="163" t="str">
        <f>'7 Management &amp; workforce'!D12</f>
        <v>A facility-wide patient safety policy/charter for improving quality of care is written, up to date and operational</v>
      </c>
      <c r="D98" s="151" t="str">
        <f>IF(ISBLANK('7 Management &amp; workforce'!H12),"Not assessed",'7 Management &amp; workforce'!H12)</f>
        <v>Not assessed</v>
      </c>
      <c r="E98" s="103"/>
      <c r="F98" s="107"/>
      <c r="G98" s="120"/>
      <c r="H98" s="120"/>
      <c r="I98" s="155"/>
      <c r="J98" s="107"/>
      <c r="K98" s="4"/>
      <c r="L98" s="8"/>
      <c r="M98" s="8"/>
      <c r="N98" s="8"/>
      <c r="O98" s="79"/>
      <c r="P98" s="73"/>
      <c r="Q98" s="4"/>
      <c r="R98" s="87"/>
      <c r="S98" s="83"/>
    </row>
    <row r="99" spans="1:19" ht="24" x14ac:dyDescent="0.25">
      <c r="A99" s="163" t="s">
        <v>44</v>
      </c>
      <c r="B99" s="163" t="str">
        <f>'7 Management &amp; workforce'!A13</f>
        <v>M_11</v>
      </c>
      <c r="C99" s="163" t="str">
        <f>'7 Management &amp; workforce'!D13</f>
        <v xml:space="preserve">A facility-wide environmentally sustainable policy/charter is written and operational </v>
      </c>
      <c r="D99" s="151" t="str">
        <f>IF(ISBLANK('7 Management &amp; workforce'!H13),"Not assessed",'7 Management &amp; workforce'!H13)</f>
        <v>Not assessed</v>
      </c>
      <c r="E99" s="103"/>
      <c r="F99" s="107"/>
      <c r="G99" s="120"/>
      <c r="H99" s="120"/>
      <c r="I99" s="155"/>
      <c r="J99" s="107"/>
      <c r="K99" s="4"/>
      <c r="L99" s="8"/>
      <c r="M99" s="8"/>
      <c r="N99" s="8"/>
      <c r="O99" s="79"/>
      <c r="P99" s="73"/>
      <c r="Q99" s="4"/>
      <c r="R99" s="87"/>
      <c r="S99" s="83"/>
    </row>
    <row r="100" spans="1:19" ht="72" x14ac:dyDescent="0.25">
      <c r="A100" s="163" t="s">
        <v>44</v>
      </c>
      <c r="B100" s="163" t="str">
        <f>'7 Management &amp; workforce'!A14</f>
        <v>M_12</v>
      </c>
      <c r="C100" s="163" t="str">
        <f>'7 Management &amp; workforce'!D14</f>
        <v>An emergency preparedness and response plan is in place, budgeted for and updated regularly; staff undergo training and exercises to prepare for, respond to and recover from extreme weather-related events, especially those where climate change is a contributing factor</v>
      </c>
      <c r="D100" s="151" t="str">
        <f>IF(ISBLANK('7 Management &amp; workforce'!H14),"Not assessed",'7 Management &amp; workforce'!H14)</f>
        <v>Not assessed</v>
      </c>
      <c r="E100" s="103"/>
      <c r="F100" s="107"/>
      <c r="G100" s="120"/>
      <c r="H100" s="120"/>
      <c r="I100" s="155"/>
      <c r="J100" s="107"/>
      <c r="K100" s="4"/>
      <c r="L100" s="8"/>
      <c r="M100" s="8"/>
      <c r="N100" s="8"/>
      <c r="O100" s="79"/>
      <c r="P100" s="73"/>
      <c r="Q100" s="4"/>
      <c r="R100" s="87"/>
      <c r="S100" s="83"/>
    </row>
    <row r="101" spans="1:19" x14ac:dyDescent="0.25">
      <c r="A101" s="98"/>
      <c r="B101" s="98"/>
      <c r="C101" s="98"/>
      <c r="D101" s="144"/>
      <c r="E101" s="103"/>
      <c r="F101" s="107"/>
      <c r="G101" s="120"/>
      <c r="H101" s="120"/>
      <c r="I101" s="152"/>
      <c r="J101" s="107"/>
      <c r="K101" s="4"/>
      <c r="L101" s="8"/>
      <c r="M101" s="8"/>
      <c r="N101" s="8"/>
      <c r="O101" s="79"/>
      <c r="P101" s="73"/>
      <c r="Q101" s="4"/>
      <c r="R101" s="87"/>
      <c r="S101" s="83"/>
    </row>
    <row r="102" spans="1:19" x14ac:dyDescent="0.25">
      <c r="A102" s="98"/>
      <c r="B102" s="98"/>
      <c r="C102" s="98"/>
      <c r="D102" s="144"/>
      <c r="E102" s="103"/>
      <c r="F102" s="107"/>
      <c r="G102" s="120"/>
      <c r="H102" s="120"/>
      <c r="I102" s="152"/>
      <c r="J102" s="107"/>
      <c r="K102" s="4"/>
      <c r="L102" s="8"/>
      <c r="M102" s="8"/>
      <c r="N102" s="8"/>
      <c r="O102" s="79"/>
      <c r="P102" s="73"/>
      <c r="Q102" s="4"/>
      <c r="R102" s="87"/>
      <c r="S102" s="83"/>
    </row>
    <row r="103" spans="1:19" x14ac:dyDescent="0.25">
      <c r="A103" s="98"/>
      <c r="B103" s="98"/>
      <c r="C103" s="98"/>
      <c r="D103" s="144"/>
      <c r="E103" s="103"/>
      <c r="F103" s="107"/>
      <c r="G103" s="120"/>
      <c r="H103" s="120"/>
      <c r="I103" s="152"/>
      <c r="J103" s="107"/>
      <c r="K103" s="4"/>
      <c r="L103" s="8"/>
      <c r="M103" s="8"/>
      <c r="N103" s="8"/>
      <c r="O103" s="79"/>
      <c r="P103" s="73"/>
      <c r="Q103" s="4"/>
      <c r="R103" s="87"/>
      <c r="S103" s="83"/>
    </row>
    <row r="104" spans="1:19" x14ac:dyDescent="0.25">
      <c r="A104" s="98"/>
      <c r="B104" s="98"/>
      <c r="C104" s="98"/>
      <c r="D104" s="144"/>
      <c r="E104" s="103"/>
      <c r="F104" s="107"/>
      <c r="G104" s="120"/>
      <c r="H104" s="120"/>
      <c r="I104" s="152"/>
      <c r="J104" s="107"/>
      <c r="K104" s="4"/>
      <c r="L104" s="8"/>
      <c r="M104" s="8"/>
      <c r="N104" s="8"/>
      <c r="O104" s="79"/>
      <c r="P104" s="73"/>
      <c r="Q104" s="4"/>
      <c r="R104" s="87"/>
      <c r="S104" s="83"/>
    </row>
    <row r="105" spans="1:19" x14ac:dyDescent="0.25">
      <c r="A105" s="98"/>
      <c r="B105" s="98"/>
      <c r="C105" s="98"/>
      <c r="D105" s="144"/>
      <c r="E105" s="103"/>
      <c r="F105" s="107"/>
      <c r="G105" s="120"/>
      <c r="H105" s="120"/>
      <c r="I105" s="152"/>
      <c r="J105" s="107"/>
      <c r="K105" s="4"/>
      <c r="L105" s="8"/>
      <c r="M105" s="8"/>
      <c r="N105" s="8"/>
      <c r="O105" s="79"/>
      <c r="P105" s="73"/>
      <c r="Q105" s="4"/>
      <c r="R105" s="87"/>
      <c r="S105" s="83"/>
    </row>
    <row r="106" spans="1:19" x14ac:dyDescent="0.25">
      <c r="A106" s="98"/>
      <c r="B106" s="98"/>
      <c r="C106" s="98"/>
      <c r="D106" s="144"/>
      <c r="E106" s="103"/>
      <c r="F106" s="107"/>
      <c r="G106" s="120"/>
      <c r="H106" s="120"/>
      <c r="I106" s="152"/>
      <c r="J106" s="107"/>
      <c r="K106" s="4"/>
      <c r="L106" s="8"/>
      <c r="M106" s="8"/>
      <c r="N106" s="8"/>
      <c r="O106" s="79"/>
      <c r="P106" s="73"/>
      <c r="Q106" s="4"/>
      <c r="R106" s="87"/>
      <c r="S106" s="83"/>
    </row>
    <row r="107" spans="1:19" x14ac:dyDescent="0.25">
      <c r="A107" s="98"/>
      <c r="B107" s="98"/>
      <c r="C107" s="98"/>
      <c r="D107" s="144"/>
      <c r="E107" s="103"/>
      <c r="F107" s="107"/>
      <c r="G107" s="120"/>
      <c r="H107" s="120"/>
      <c r="I107" s="152"/>
      <c r="J107" s="107"/>
      <c r="K107" s="4"/>
      <c r="L107" s="8"/>
      <c r="M107" s="8"/>
      <c r="N107" s="8"/>
      <c r="O107" s="79"/>
      <c r="P107" s="73"/>
      <c r="Q107" s="4"/>
      <c r="R107" s="87"/>
      <c r="S107" s="83"/>
    </row>
    <row r="108" spans="1:19" x14ac:dyDescent="0.25">
      <c r="A108" s="98"/>
      <c r="B108" s="98"/>
      <c r="C108" s="98"/>
      <c r="D108" s="144"/>
      <c r="E108" s="103"/>
      <c r="F108" s="107"/>
      <c r="G108" s="120"/>
      <c r="H108" s="120"/>
      <c r="I108" s="152"/>
      <c r="J108" s="107"/>
      <c r="K108" s="4"/>
      <c r="L108" s="8"/>
      <c r="M108" s="8"/>
      <c r="N108" s="8"/>
      <c r="O108" s="79"/>
      <c r="P108" s="73"/>
      <c r="Q108" s="4"/>
      <c r="R108" s="87"/>
      <c r="S108" s="83"/>
    </row>
    <row r="109" spans="1:19" x14ac:dyDescent="0.25">
      <c r="A109" s="98"/>
      <c r="B109" s="98"/>
      <c r="C109" s="98"/>
      <c r="D109" s="144"/>
      <c r="E109" s="103"/>
      <c r="F109" s="107"/>
      <c r="G109" s="120"/>
      <c r="H109" s="120"/>
      <c r="I109" s="152"/>
      <c r="J109" s="107"/>
      <c r="K109" s="4"/>
      <c r="L109" s="8"/>
      <c r="M109" s="8"/>
      <c r="N109" s="8"/>
      <c r="O109" s="79"/>
      <c r="P109" s="73"/>
      <c r="Q109" s="4"/>
      <c r="R109" s="87"/>
      <c r="S109" s="83"/>
    </row>
    <row r="110" spans="1:19" x14ac:dyDescent="0.25">
      <c r="A110" s="98"/>
      <c r="B110" s="98"/>
      <c r="C110" s="98"/>
      <c r="D110" s="144"/>
      <c r="E110" s="103"/>
      <c r="F110" s="107"/>
      <c r="G110" s="120"/>
      <c r="H110" s="120"/>
      <c r="I110" s="152"/>
      <c r="J110" s="107"/>
      <c r="K110" s="4"/>
      <c r="L110" s="8"/>
      <c r="M110" s="8"/>
      <c r="N110" s="8"/>
      <c r="O110" s="79"/>
      <c r="P110" s="73"/>
      <c r="Q110" s="4"/>
      <c r="R110" s="87"/>
      <c r="S110" s="83"/>
    </row>
    <row r="111" spans="1:19" x14ac:dyDescent="0.25">
      <c r="A111" s="98"/>
      <c r="B111" s="98"/>
      <c r="C111" s="98"/>
      <c r="D111" s="144"/>
      <c r="E111" s="103"/>
      <c r="F111" s="107"/>
      <c r="G111" s="120"/>
      <c r="H111" s="120"/>
      <c r="I111" s="152"/>
      <c r="J111" s="107"/>
      <c r="K111" s="4"/>
      <c r="L111" s="8"/>
      <c r="M111" s="8"/>
      <c r="N111" s="8"/>
      <c r="O111" s="79"/>
      <c r="P111" s="73"/>
      <c r="Q111" s="4"/>
      <c r="R111" s="87"/>
      <c r="S111" s="83"/>
    </row>
    <row r="112" spans="1:19" x14ac:dyDescent="0.25">
      <c r="A112" s="98"/>
      <c r="B112" s="98"/>
      <c r="C112" s="98"/>
      <c r="D112" s="144"/>
      <c r="E112" s="103"/>
      <c r="F112" s="107"/>
      <c r="G112" s="120"/>
      <c r="H112" s="120"/>
      <c r="I112" s="152"/>
      <c r="J112" s="107"/>
      <c r="K112" s="4"/>
      <c r="L112" s="8"/>
      <c r="M112" s="8"/>
      <c r="N112" s="8"/>
      <c r="O112" s="79"/>
      <c r="P112" s="73"/>
      <c r="Q112" s="4"/>
      <c r="R112" s="87"/>
      <c r="S112" s="83"/>
    </row>
    <row r="113" spans="1:19" x14ac:dyDescent="0.25">
      <c r="A113" s="98"/>
      <c r="B113" s="98"/>
      <c r="C113" s="98"/>
      <c r="D113" s="144"/>
      <c r="E113" s="103"/>
      <c r="F113" s="107"/>
      <c r="G113" s="120"/>
      <c r="H113" s="120"/>
      <c r="I113" s="152"/>
      <c r="J113" s="107"/>
      <c r="K113" s="4"/>
      <c r="L113" s="8"/>
      <c r="M113" s="8"/>
      <c r="N113" s="8"/>
      <c r="O113" s="79"/>
      <c r="P113" s="73"/>
      <c r="Q113" s="4"/>
      <c r="R113" s="87"/>
      <c r="S113" s="83"/>
    </row>
    <row r="114" spans="1:19" x14ac:dyDescent="0.25">
      <c r="A114" s="98"/>
      <c r="B114" s="98"/>
      <c r="C114" s="98"/>
      <c r="D114" s="144"/>
      <c r="E114" s="103"/>
      <c r="F114" s="107"/>
      <c r="G114" s="120"/>
      <c r="H114" s="120"/>
      <c r="I114" s="152"/>
      <c r="J114" s="107"/>
      <c r="K114" s="4"/>
      <c r="L114" s="8"/>
      <c r="M114" s="8"/>
      <c r="N114" s="8"/>
      <c r="O114" s="79"/>
      <c r="P114" s="73"/>
      <c r="Q114" s="4"/>
      <c r="R114" s="87"/>
      <c r="S114" s="83"/>
    </row>
    <row r="115" spans="1:19" x14ac:dyDescent="0.25">
      <c r="A115" s="98"/>
      <c r="B115" s="98"/>
      <c r="C115" s="98"/>
      <c r="D115" s="144"/>
      <c r="E115" s="103"/>
      <c r="F115" s="107"/>
      <c r="G115" s="120"/>
      <c r="H115" s="120"/>
      <c r="I115" s="152"/>
      <c r="J115" s="107"/>
      <c r="K115" s="4"/>
      <c r="L115" s="8"/>
      <c r="M115" s="8"/>
      <c r="N115" s="8"/>
      <c r="O115" s="79"/>
      <c r="P115" s="73"/>
      <c r="Q115" s="4"/>
      <c r="R115" s="87"/>
      <c r="S115" s="83"/>
    </row>
    <row r="116" spans="1:19" x14ac:dyDescent="0.25">
      <c r="A116" s="98"/>
      <c r="B116" s="98"/>
      <c r="C116" s="98"/>
      <c r="D116" s="144"/>
      <c r="E116" s="103"/>
      <c r="F116" s="107"/>
      <c r="G116" s="120"/>
      <c r="H116" s="120"/>
      <c r="I116" s="152"/>
      <c r="J116" s="107"/>
      <c r="K116" s="4"/>
      <c r="L116" s="8"/>
      <c r="M116" s="8"/>
      <c r="N116" s="8"/>
      <c r="O116" s="79"/>
      <c r="P116" s="73"/>
      <c r="Q116" s="4"/>
      <c r="R116" s="87"/>
      <c r="S116" s="83"/>
    </row>
    <row r="117" spans="1:19" x14ac:dyDescent="0.25">
      <c r="A117" s="98"/>
      <c r="B117" s="98"/>
      <c r="C117" s="98"/>
      <c r="D117" s="144"/>
      <c r="E117" s="103"/>
      <c r="F117" s="107"/>
      <c r="G117" s="120"/>
      <c r="H117" s="120"/>
      <c r="I117" s="152"/>
      <c r="J117" s="107"/>
      <c r="K117" s="4"/>
      <c r="L117" s="8"/>
      <c r="M117" s="8"/>
      <c r="N117" s="8"/>
      <c r="O117" s="79"/>
      <c r="P117" s="73"/>
      <c r="Q117" s="4"/>
      <c r="R117" s="87"/>
      <c r="S117" s="83"/>
    </row>
    <row r="118" spans="1:19" x14ac:dyDescent="0.25">
      <c r="A118" s="98"/>
      <c r="B118" s="98"/>
      <c r="C118" s="98"/>
      <c r="D118" s="144"/>
      <c r="E118" s="103"/>
      <c r="F118" s="107"/>
      <c r="G118" s="120"/>
      <c r="H118" s="120"/>
      <c r="I118" s="152"/>
      <c r="J118" s="107"/>
      <c r="K118" s="4"/>
      <c r="L118" s="8"/>
      <c r="M118" s="8"/>
      <c r="N118" s="8"/>
      <c r="O118" s="79"/>
      <c r="P118" s="73"/>
      <c r="Q118" s="4"/>
      <c r="R118" s="87"/>
      <c r="S118" s="83"/>
    </row>
    <row r="119" spans="1:19" x14ac:dyDescent="0.25">
      <c r="A119" s="98"/>
      <c r="B119" s="98"/>
      <c r="C119" s="98"/>
      <c r="D119" s="144"/>
      <c r="E119" s="103"/>
      <c r="F119" s="107"/>
      <c r="G119" s="120"/>
      <c r="H119" s="120"/>
      <c r="I119" s="152"/>
      <c r="J119" s="107"/>
      <c r="K119" s="4"/>
      <c r="L119" s="8"/>
      <c r="M119" s="8"/>
      <c r="N119" s="8"/>
      <c r="O119" s="79"/>
      <c r="P119" s="73"/>
      <c r="Q119" s="4"/>
      <c r="R119" s="87"/>
      <c r="S119" s="83"/>
    </row>
    <row r="120" spans="1:19" x14ac:dyDescent="0.25">
      <c r="A120" s="98"/>
      <c r="B120" s="98"/>
      <c r="C120" s="98"/>
      <c r="D120" s="144"/>
      <c r="E120" s="103"/>
      <c r="F120" s="107"/>
      <c r="G120" s="120"/>
      <c r="H120" s="120"/>
      <c r="I120" s="152"/>
      <c r="J120" s="107"/>
      <c r="K120" s="4"/>
      <c r="L120" s="8"/>
      <c r="M120" s="8"/>
      <c r="N120" s="8"/>
      <c r="O120" s="79"/>
      <c r="P120" s="73"/>
      <c r="Q120" s="4"/>
      <c r="R120" s="87"/>
      <c r="S120" s="83"/>
    </row>
    <row r="121" spans="1:19" x14ac:dyDescent="0.25">
      <c r="A121" s="98"/>
      <c r="B121" s="98"/>
      <c r="C121" s="98"/>
      <c r="D121" s="144"/>
      <c r="E121" s="103"/>
      <c r="F121" s="107"/>
      <c r="G121" s="120"/>
      <c r="H121" s="120"/>
      <c r="I121" s="152"/>
      <c r="J121" s="107"/>
      <c r="K121" s="4"/>
      <c r="L121" s="8"/>
      <c r="M121" s="8"/>
      <c r="N121" s="8"/>
      <c r="O121" s="79"/>
      <c r="P121" s="73"/>
      <c r="Q121" s="4"/>
      <c r="R121" s="87"/>
      <c r="S121" s="83"/>
    </row>
    <row r="122" spans="1:19" x14ac:dyDescent="0.25">
      <c r="A122" s="98"/>
      <c r="B122" s="98"/>
      <c r="C122" s="98"/>
      <c r="D122" s="144"/>
      <c r="E122" s="103"/>
      <c r="F122" s="107"/>
      <c r="G122" s="120"/>
      <c r="H122" s="120"/>
      <c r="I122" s="152"/>
      <c r="J122" s="107"/>
      <c r="K122" s="4"/>
      <c r="L122" s="8"/>
      <c r="M122" s="8"/>
      <c r="N122" s="8"/>
      <c r="O122" s="79"/>
      <c r="P122" s="73"/>
      <c r="Q122" s="4"/>
      <c r="R122" s="87"/>
      <c r="S122" s="83"/>
    </row>
    <row r="123" spans="1:19" x14ac:dyDescent="0.25">
      <c r="A123" s="98"/>
      <c r="B123" s="98"/>
      <c r="C123" s="98"/>
      <c r="D123" s="144"/>
      <c r="E123" s="103"/>
      <c r="F123" s="107"/>
      <c r="G123" s="120"/>
      <c r="H123" s="120"/>
      <c r="I123" s="152"/>
      <c r="J123" s="107"/>
      <c r="K123" s="4"/>
      <c r="L123" s="8"/>
      <c r="M123" s="8"/>
      <c r="N123" s="8"/>
      <c r="O123" s="79"/>
      <c r="P123" s="73"/>
      <c r="Q123" s="4"/>
      <c r="R123" s="87"/>
      <c r="S123" s="83"/>
    </row>
    <row r="124" spans="1:19" x14ac:dyDescent="0.25">
      <c r="A124" s="98"/>
      <c r="B124" s="98"/>
      <c r="C124" s="98"/>
      <c r="D124" s="144"/>
      <c r="E124" s="103"/>
      <c r="F124" s="107"/>
      <c r="G124" s="120"/>
      <c r="H124" s="120"/>
      <c r="I124" s="152"/>
      <c r="J124" s="107"/>
      <c r="K124" s="4"/>
      <c r="L124" s="8"/>
      <c r="M124" s="8"/>
      <c r="N124" s="8"/>
      <c r="O124" s="79"/>
      <c r="P124" s="73"/>
      <c r="Q124" s="4"/>
      <c r="R124" s="87"/>
      <c r="S124" s="83"/>
    </row>
    <row r="125" spans="1:19" x14ac:dyDescent="0.25">
      <c r="A125" s="98"/>
      <c r="B125" s="98"/>
      <c r="C125" s="98"/>
      <c r="D125" s="144"/>
      <c r="E125" s="103"/>
      <c r="F125" s="107"/>
      <c r="G125" s="120"/>
      <c r="H125" s="120"/>
      <c r="I125" s="152"/>
      <c r="J125" s="107"/>
      <c r="K125" s="4"/>
      <c r="L125" s="8"/>
      <c r="M125" s="8"/>
      <c r="N125" s="8"/>
      <c r="O125" s="79"/>
      <c r="P125" s="73"/>
      <c r="Q125" s="4"/>
      <c r="R125" s="87"/>
      <c r="S125" s="83"/>
    </row>
    <row r="126" spans="1:19" x14ac:dyDescent="0.25">
      <c r="A126" s="98"/>
      <c r="B126" s="98"/>
      <c r="C126" s="98"/>
      <c r="D126" s="144"/>
      <c r="E126" s="103"/>
      <c r="F126" s="107"/>
      <c r="G126" s="120"/>
      <c r="H126" s="120"/>
      <c r="I126" s="152"/>
      <c r="J126" s="107"/>
      <c r="K126" s="4"/>
      <c r="L126" s="8"/>
      <c r="M126" s="8"/>
      <c r="N126" s="8"/>
      <c r="O126" s="79"/>
      <c r="P126" s="73"/>
      <c r="Q126" s="4"/>
      <c r="R126" s="87"/>
      <c r="S126" s="83"/>
    </row>
    <row r="127" spans="1:19" x14ac:dyDescent="0.25">
      <c r="A127" s="98"/>
      <c r="B127" s="98"/>
      <c r="C127" s="98"/>
      <c r="D127" s="144"/>
      <c r="E127" s="103"/>
      <c r="F127" s="107"/>
      <c r="G127" s="120"/>
      <c r="H127" s="120"/>
      <c r="I127" s="152"/>
      <c r="J127" s="107"/>
      <c r="K127" s="4"/>
      <c r="L127" s="8"/>
      <c r="M127" s="8"/>
      <c r="N127" s="8"/>
      <c r="O127" s="79"/>
      <c r="P127" s="73"/>
      <c r="Q127" s="4"/>
      <c r="R127" s="87"/>
      <c r="S127" s="83"/>
    </row>
    <row r="128" spans="1:19" x14ac:dyDescent="0.25">
      <c r="A128" s="98"/>
      <c r="B128" s="98"/>
      <c r="C128" s="98"/>
      <c r="D128" s="144"/>
      <c r="E128" s="103"/>
      <c r="F128" s="107"/>
      <c r="G128" s="120"/>
      <c r="H128" s="120"/>
      <c r="I128" s="152"/>
      <c r="J128" s="107"/>
      <c r="K128" s="4"/>
      <c r="L128" s="8"/>
      <c r="M128" s="8"/>
      <c r="N128" s="8"/>
      <c r="O128" s="79"/>
      <c r="P128" s="73"/>
      <c r="Q128" s="4"/>
      <c r="R128" s="87"/>
      <c r="S128" s="83"/>
    </row>
    <row r="129" spans="1:19" x14ac:dyDescent="0.25">
      <c r="A129" s="98"/>
      <c r="B129" s="98"/>
      <c r="C129" s="98"/>
      <c r="D129" s="144"/>
      <c r="E129" s="103"/>
      <c r="F129" s="107"/>
      <c r="G129" s="120"/>
      <c r="H129" s="120"/>
      <c r="I129" s="152"/>
      <c r="J129" s="107"/>
      <c r="K129" s="4"/>
      <c r="L129" s="8"/>
      <c r="M129" s="8"/>
      <c r="N129" s="8"/>
      <c r="O129" s="79"/>
      <c r="P129" s="73"/>
      <c r="Q129" s="4"/>
      <c r="R129" s="87"/>
      <c r="S129" s="83"/>
    </row>
    <row r="130" spans="1:19" x14ac:dyDescent="0.25">
      <c r="A130" s="98"/>
      <c r="B130" s="98"/>
      <c r="C130" s="98"/>
      <c r="D130" s="144"/>
      <c r="E130" s="103"/>
      <c r="F130" s="107"/>
      <c r="G130" s="120"/>
      <c r="H130" s="120"/>
      <c r="I130" s="152"/>
      <c r="J130" s="107"/>
      <c r="K130" s="4"/>
      <c r="L130" s="8"/>
      <c r="M130" s="8"/>
      <c r="N130" s="8"/>
      <c r="O130" s="79"/>
      <c r="P130" s="73"/>
      <c r="Q130" s="4"/>
      <c r="R130" s="87"/>
      <c r="S130" s="83"/>
    </row>
    <row r="131" spans="1:19" x14ac:dyDescent="0.25">
      <c r="A131" s="98"/>
      <c r="B131" s="98"/>
      <c r="C131" s="98"/>
      <c r="D131" s="144"/>
      <c r="E131" s="103"/>
      <c r="F131" s="107"/>
      <c r="G131" s="120"/>
      <c r="H131" s="120"/>
      <c r="I131" s="152"/>
      <c r="J131" s="107"/>
      <c r="K131" s="4"/>
      <c r="L131" s="8"/>
      <c r="M131" s="8"/>
      <c r="N131" s="8"/>
      <c r="O131" s="79"/>
      <c r="P131" s="73"/>
      <c r="Q131" s="4"/>
      <c r="R131" s="87"/>
      <c r="S131" s="83"/>
    </row>
    <row r="132" spans="1:19" x14ac:dyDescent="0.25">
      <c r="A132" s="98"/>
      <c r="B132" s="98"/>
      <c r="C132" s="98"/>
      <c r="D132" s="144"/>
      <c r="E132" s="103"/>
      <c r="F132" s="107"/>
      <c r="G132" s="120"/>
      <c r="H132" s="120"/>
      <c r="I132" s="152"/>
      <c r="J132" s="107"/>
      <c r="K132" s="4"/>
      <c r="L132" s="8"/>
      <c r="M132" s="8"/>
      <c r="N132" s="8"/>
      <c r="O132" s="79"/>
      <c r="P132" s="73"/>
      <c r="Q132" s="4"/>
      <c r="R132" s="87"/>
      <c r="S132" s="83"/>
    </row>
    <row r="133" spans="1:19" x14ac:dyDescent="0.25">
      <c r="A133" s="98"/>
      <c r="B133" s="98"/>
      <c r="C133" s="98"/>
      <c r="D133" s="144"/>
      <c r="E133" s="103"/>
      <c r="F133" s="107"/>
      <c r="G133" s="120"/>
      <c r="H133" s="120"/>
      <c r="I133" s="152"/>
      <c r="J133" s="107"/>
      <c r="K133" s="4"/>
      <c r="L133" s="8"/>
      <c r="M133" s="8"/>
      <c r="N133" s="8"/>
      <c r="O133" s="79"/>
      <c r="P133" s="73"/>
      <c r="Q133" s="4"/>
      <c r="R133" s="87"/>
      <c r="S133" s="83"/>
    </row>
    <row r="134" spans="1:19" x14ac:dyDescent="0.25">
      <c r="A134" s="98"/>
      <c r="B134" s="98"/>
      <c r="C134" s="98"/>
      <c r="D134" s="144"/>
      <c r="E134" s="103"/>
      <c r="F134" s="107"/>
      <c r="G134" s="120"/>
      <c r="H134" s="120"/>
      <c r="I134" s="152"/>
      <c r="J134" s="107"/>
      <c r="K134" s="4"/>
      <c r="L134" s="8"/>
      <c r="M134" s="8"/>
      <c r="N134" s="8"/>
      <c r="O134" s="79"/>
      <c r="P134" s="73"/>
      <c r="Q134" s="4"/>
      <c r="R134" s="87"/>
      <c r="S134" s="83"/>
    </row>
    <row r="135" spans="1:19" x14ac:dyDescent="0.25">
      <c r="A135" s="98"/>
      <c r="B135" s="98"/>
      <c r="C135" s="98"/>
      <c r="D135" s="144"/>
      <c r="E135" s="103"/>
      <c r="F135" s="107"/>
      <c r="G135" s="120"/>
      <c r="H135" s="120"/>
      <c r="I135" s="152"/>
      <c r="J135" s="107"/>
      <c r="K135" s="4"/>
      <c r="L135" s="8"/>
      <c r="M135" s="8"/>
      <c r="N135" s="8"/>
      <c r="O135" s="79"/>
      <c r="P135" s="73"/>
      <c r="Q135" s="4"/>
      <c r="R135" s="87"/>
      <c r="S135" s="83"/>
    </row>
    <row r="136" spans="1:19" x14ac:dyDescent="0.25">
      <c r="A136" s="98"/>
      <c r="B136" s="98"/>
      <c r="C136" s="98"/>
      <c r="D136" s="144"/>
      <c r="E136" s="103"/>
      <c r="F136" s="107"/>
      <c r="G136" s="120"/>
      <c r="H136" s="120"/>
      <c r="I136" s="152"/>
      <c r="J136" s="107"/>
      <c r="K136" s="4"/>
      <c r="L136" s="8"/>
      <c r="M136" s="8"/>
      <c r="N136" s="8"/>
      <c r="O136" s="79"/>
      <c r="P136" s="73"/>
      <c r="Q136" s="4"/>
      <c r="R136" s="87"/>
      <c r="S136" s="83"/>
    </row>
    <row r="137" spans="1:19" x14ac:dyDescent="0.25">
      <c r="A137" s="98"/>
      <c r="B137" s="98"/>
      <c r="C137" s="98"/>
      <c r="D137" s="144"/>
      <c r="E137" s="103"/>
      <c r="F137" s="107"/>
      <c r="G137" s="120"/>
      <c r="H137" s="120"/>
      <c r="I137" s="152"/>
      <c r="J137" s="107"/>
      <c r="K137" s="4"/>
      <c r="L137" s="8"/>
      <c r="M137" s="8"/>
      <c r="N137" s="8"/>
      <c r="O137" s="79"/>
      <c r="P137" s="73"/>
      <c r="Q137" s="4"/>
      <c r="R137" s="87"/>
      <c r="S137" s="83"/>
    </row>
    <row r="138" spans="1:19" x14ac:dyDescent="0.25">
      <c r="A138" s="98"/>
      <c r="B138" s="98"/>
      <c r="C138" s="98"/>
      <c r="D138" s="144"/>
      <c r="E138" s="103"/>
      <c r="F138" s="107"/>
      <c r="G138" s="120"/>
      <c r="H138" s="120"/>
      <c r="I138" s="152"/>
      <c r="J138" s="107"/>
      <c r="K138" s="4"/>
      <c r="L138" s="8"/>
      <c r="M138" s="8"/>
      <c r="N138" s="8"/>
      <c r="O138" s="79"/>
      <c r="P138" s="73"/>
      <c r="Q138" s="4"/>
      <c r="R138" s="87"/>
      <c r="S138" s="83"/>
    </row>
    <row r="139" spans="1:19" x14ac:dyDescent="0.25">
      <c r="A139" s="98"/>
      <c r="B139" s="98"/>
      <c r="C139" s="98"/>
      <c r="D139" s="144"/>
      <c r="E139" s="103"/>
      <c r="F139" s="107"/>
      <c r="G139" s="120"/>
      <c r="H139" s="120"/>
      <c r="I139" s="152"/>
      <c r="J139" s="107"/>
      <c r="K139" s="4"/>
      <c r="L139" s="8"/>
      <c r="M139" s="8"/>
      <c r="N139" s="8"/>
      <c r="O139" s="79"/>
      <c r="P139" s="73"/>
      <c r="Q139" s="4"/>
      <c r="R139" s="87"/>
      <c r="S139" s="83"/>
    </row>
    <row r="140" spans="1:19" x14ac:dyDescent="0.25">
      <c r="A140" s="98"/>
      <c r="B140" s="98"/>
      <c r="C140" s="98"/>
      <c r="D140" s="144"/>
      <c r="E140" s="103"/>
      <c r="F140" s="107"/>
      <c r="G140" s="120"/>
      <c r="H140" s="120"/>
      <c r="I140" s="152"/>
      <c r="J140" s="107"/>
      <c r="K140" s="4"/>
      <c r="L140" s="8"/>
      <c r="M140" s="8"/>
      <c r="N140" s="8"/>
      <c r="O140" s="79"/>
      <c r="P140" s="73"/>
      <c r="Q140" s="4"/>
      <c r="R140" s="87"/>
      <c r="S140" s="83"/>
    </row>
    <row r="141" spans="1:19" x14ac:dyDescent="0.25">
      <c r="A141" s="98"/>
      <c r="B141" s="98"/>
      <c r="C141" s="98"/>
      <c r="D141" s="144"/>
      <c r="E141" s="103"/>
      <c r="F141" s="107"/>
      <c r="G141" s="120"/>
      <c r="H141" s="120"/>
      <c r="I141" s="152"/>
      <c r="J141" s="107"/>
      <c r="K141" s="4"/>
      <c r="L141" s="8"/>
      <c r="M141" s="8"/>
      <c r="N141" s="8"/>
      <c r="O141" s="79"/>
      <c r="P141" s="73"/>
      <c r="Q141" s="4"/>
      <c r="R141" s="87"/>
      <c r="S141" s="83"/>
    </row>
    <row r="142" spans="1:19" x14ac:dyDescent="0.25">
      <c r="A142" s="98"/>
      <c r="B142" s="98"/>
      <c r="C142" s="98"/>
      <c r="D142" s="144"/>
      <c r="E142" s="103"/>
      <c r="F142" s="107"/>
      <c r="G142" s="120"/>
      <c r="H142" s="120"/>
      <c r="I142" s="152"/>
      <c r="J142" s="107"/>
      <c r="K142" s="4"/>
      <c r="L142" s="8"/>
      <c r="M142" s="8"/>
      <c r="N142" s="8"/>
      <c r="O142" s="79"/>
      <c r="P142" s="73"/>
      <c r="Q142" s="4"/>
      <c r="R142" s="87"/>
      <c r="S142" s="83"/>
    </row>
    <row r="143" spans="1:19" x14ac:dyDescent="0.25">
      <c r="A143" s="98"/>
      <c r="B143" s="98"/>
      <c r="C143" s="98"/>
      <c r="D143" s="144"/>
      <c r="E143" s="103"/>
      <c r="F143" s="107"/>
      <c r="G143" s="120"/>
      <c r="H143" s="120"/>
      <c r="I143" s="152"/>
      <c r="J143" s="107"/>
      <c r="K143" s="4"/>
      <c r="L143" s="8"/>
      <c r="M143" s="8"/>
      <c r="N143" s="8"/>
      <c r="O143" s="79"/>
      <c r="P143" s="73"/>
      <c r="Q143" s="4"/>
      <c r="R143" s="87"/>
      <c r="S143" s="83"/>
    </row>
    <row r="144" spans="1:19" x14ac:dyDescent="0.25">
      <c r="A144" s="98"/>
      <c r="B144" s="98"/>
      <c r="C144" s="98"/>
      <c r="D144" s="144"/>
      <c r="E144" s="103"/>
      <c r="F144" s="107"/>
      <c r="G144" s="120"/>
      <c r="H144" s="120"/>
      <c r="I144" s="152"/>
      <c r="J144" s="107"/>
      <c r="K144" s="4"/>
      <c r="L144" s="8"/>
      <c r="M144" s="8"/>
      <c r="N144" s="8"/>
      <c r="O144" s="79"/>
      <c r="P144" s="73"/>
      <c r="Q144" s="4"/>
      <c r="R144" s="87"/>
      <c r="S144" s="83"/>
    </row>
    <row r="145" spans="1:19" x14ac:dyDescent="0.25">
      <c r="A145" s="98"/>
      <c r="B145" s="98"/>
      <c r="C145" s="98"/>
      <c r="D145" s="144"/>
      <c r="E145" s="103"/>
      <c r="F145" s="107"/>
      <c r="G145" s="120"/>
      <c r="H145" s="120"/>
      <c r="I145" s="152"/>
      <c r="J145" s="107"/>
      <c r="K145" s="4"/>
      <c r="L145" s="8"/>
      <c r="M145" s="8"/>
      <c r="N145" s="8"/>
      <c r="O145" s="79"/>
      <c r="P145" s="73"/>
      <c r="Q145" s="4"/>
      <c r="R145" s="87"/>
      <c r="S145" s="83"/>
    </row>
    <row r="146" spans="1:19" x14ac:dyDescent="0.25">
      <c r="A146" s="98"/>
      <c r="B146" s="98"/>
      <c r="C146" s="98"/>
      <c r="D146" s="144"/>
      <c r="E146" s="103"/>
      <c r="F146" s="107"/>
      <c r="G146" s="120"/>
      <c r="H146" s="120"/>
      <c r="I146" s="152"/>
      <c r="J146" s="107"/>
      <c r="K146" s="4"/>
      <c r="L146" s="8"/>
      <c r="M146" s="8"/>
      <c r="N146" s="8"/>
      <c r="O146" s="79"/>
      <c r="P146" s="73"/>
      <c r="Q146" s="4"/>
      <c r="R146" s="87"/>
      <c r="S146" s="83"/>
    </row>
    <row r="147" spans="1:19" x14ac:dyDescent="0.25">
      <c r="A147" s="98"/>
      <c r="B147" s="98"/>
      <c r="C147" s="98"/>
      <c r="D147" s="144"/>
      <c r="E147" s="103"/>
      <c r="F147" s="107"/>
      <c r="G147" s="120"/>
      <c r="H147" s="120"/>
      <c r="I147" s="152"/>
      <c r="J147" s="107"/>
      <c r="K147" s="4"/>
      <c r="L147" s="8"/>
      <c r="M147" s="8"/>
      <c r="N147" s="8"/>
      <c r="O147" s="79"/>
      <c r="P147" s="73"/>
      <c r="Q147" s="4"/>
      <c r="R147" s="87"/>
      <c r="S147" s="83"/>
    </row>
    <row r="148" spans="1:19" x14ac:dyDescent="0.25">
      <c r="A148" s="98"/>
      <c r="B148" s="98"/>
      <c r="C148" s="98"/>
      <c r="D148" s="144"/>
      <c r="E148" s="103"/>
      <c r="F148" s="107"/>
      <c r="G148" s="120"/>
      <c r="H148" s="120"/>
      <c r="I148" s="152"/>
      <c r="J148" s="107"/>
      <c r="K148" s="4"/>
      <c r="L148" s="8"/>
      <c r="M148" s="8"/>
      <c r="N148" s="8"/>
      <c r="O148" s="79"/>
      <c r="P148" s="73"/>
      <c r="Q148" s="4"/>
      <c r="R148" s="87"/>
      <c r="S148" s="83"/>
    </row>
    <row r="149" spans="1:19" x14ac:dyDescent="0.25">
      <c r="A149" s="98"/>
      <c r="B149" s="98"/>
      <c r="C149" s="98"/>
      <c r="D149" s="144"/>
      <c r="E149" s="103"/>
      <c r="F149" s="107"/>
      <c r="G149" s="120"/>
      <c r="H149" s="120"/>
      <c r="I149" s="152"/>
      <c r="J149" s="107"/>
      <c r="K149" s="4"/>
      <c r="L149" s="8"/>
      <c r="M149" s="8"/>
      <c r="N149" s="8"/>
      <c r="O149" s="79"/>
      <c r="P149" s="73"/>
      <c r="Q149" s="4"/>
      <c r="R149" s="87"/>
      <c r="S149" s="83"/>
    </row>
    <row r="150" spans="1:19" x14ac:dyDescent="0.25">
      <c r="A150" s="98"/>
      <c r="B150" s="98"/>
      <c r="C150" s="98"/>
      <c r="D150" s="144"/>
      <c r="E150" s="103"/>
      <c r="F150" s="107"/>
      <c r="G150" s="120"/>
      <c r="H150" s="120"/>
      <c r="I150" s="152"/>
      <c r="J150" s="107"/>
      <c r="K150" s="4"/>
      <c r="L150" s="8"/>
      <c r="M150" s="8"/>
      <c r="N150" s="8"/>
      <c r="O150" s="79"/>
      <c r="P150" s="73"/>
      <c r="Q150" s="4"/>
      <c r="R150" s="87"/>
      <c r="S150" s="83"/>
    </row>
    <row r="151" spans="1:19" x14ac:dyDescent="0.25">
      <c r="A151" s="98"/>
      <c r="B151" s="98"/>
      <c r="C151" s="98"/>
      <c r="D151" s="144"/>
      <c r="E151" s="103"/>
      <c r="F151" s="107"/>
      <c r="G151" s="120"/>
      <c r="H151" s="120"/>
      <c r="I151" s="152"/>
      <c r="J151" s="107"/>
      <c r="K151" s="4"/>
      <c r="L151" s="8"/>
      <c r="M151" s="8"/>
      <c r="N151" s="8"/>
      <c r="O151" s="79"/>
      <c r="P151" s="73"/>
      <c r="Q151" s="4"/>
      <c r="R151" s="87"/>
      <c r="S151" s="83"/>
    </row>
    <row r="152" spans="1:19" x14ac:dyDescent="0.25">
      <c r="A152" s="98"/>
      <c r="B152" s="98"/>
      <c r="C152" s="98"/>
      <c r="D152" s="144"/>
      <c r="E152" s="103"/>
      <c r="F152" s="107"/>
      <c r="G152" s="120"/>
      <c r="H152" s="120"/>
      <c r="I152" s="152"/>
      <c r="J152" s="107"/>
      <c r="K152" s="4"/>
      <c r="L152" s="8"/>
      <c r="M152" s="8"/>
      <c r="N152" s="8"/>
      <c r="O152" s="79"/>
      <c r="P152" s="73"/>
      <c r="Q152" s="4"/>
      <c r="R152" s="87"/>
      <c r="S152" s="83"/>
    </row>
    <row r="153" spans="1:19" x14ac:dyDescent="0.25">
      <c r="A153" s="98"/>
      <c r="B153" s="98"/>
      <c r="C153" s="98"/>
      <c r="D153" s="144"/>
      <c r="E153" s="103"/>
      <c r="F153" s="107"/>
      <c r="G153" s="120"/>
      <c r="H153" s="120"/>
      <c r="I153" s="152"/>
      <c r="J153" s="107"/>
      <c r="K153" s="4"/>
      <c r="L153" s="8"/>
      <c r="M153" s="8"/>
      <c r="N153" s="8"/>
      <c r="O153" s="79"/>
      <c r="P153" s="73"/>
      <c r="Q153" s="4"/>
      <c r="R153" s="87"/>
      <c r="S153" s="83"/>
    </row>
    <row r="154" spans="1:19" x14ac:dyDescent="0.25">
      <c r="A154" s="98"/>
      <c r="B154" s="98"/>
      <c r="C154" s="98"/>
      <c r="D154" s="144"/>
      <c r="E154" s="103"/>
      <c r="F154" s="107"/>
      <c r="G154" s="120"/>
      <c r="H154" s="120"/>
      <c r="I154" s="152"/>
      <c r="J154" s="107"/>
      <c r="K154" s="4"/>
      <c r="L154" s="8"/>
      <c r="M154" s="8"/>
      <c r="N154" s="8"/>
      <c r="O154" s="79"/>
      <c r="P154" s="73"/>
      <c r="Q154" s="4"/>
      <c r="R154" s="87"/>
      <c r="S154" s="83"/>
    </row>
    <row r="155" spans="1:19" x14ac:dyDescent="0.25">
      <c r="A155" s="98"/>
      <c r="B155" s="98"/>
      <c r="C155" s="98"/>
      <c r="D155" s="144"/>
      <c r="E155" s="103"/>
      <c r="F155" s="107"/>
      <c r="G155" s="120"/>
      <c r="H155" s="120"/>
      <c r="I155" s="152"/>
      <c r="J155" s="107"/>
      <c r="K155" s="4"/>
      <c r="L155" s="8"/>
      <c r="M155" s="8"/>
      <c r="N155" s="8"/>
      <c r="O155" s="79"/>
      <c r="P155" s="73"/>
      <c r="Q155" s="4"/>
      <c r="R155" s="87"/>
      <c r="S155" s="83"/>
    </row>
    <row r="156" spans="1:19" x14ac:dyDescent="0.25">
      <c r="A156" s="98"/>
      <c r="B156" s="98"/>
      <c r="C156" s="98"/>
      <c r="D156" s="144"/>
      <c r="E156" s="103"/>
      <c r="F156" s="107"/>
      <c r="G156" s="120"/>
      <c r="H156" s="120"/>
      <c r="I156" s="152"/>
      <c r="J156" s="107"/>
      <c r="K156" s="4"/>
      <c r="L156" s="8"/>
      <c r="M156" s="8"/>
      <c r="N156" s="8"/>
      <c r="O156" s="79"/>
      <c r="P156" s="73"/>
      <c r="Q156" s="4"/>
      <c r="R156" s="87"/>
      <c r="S156" s="83"/>
    </row>
    <row r="157" spans="1:19" x14ac:dyDescent="0.25">
      <c r="A157" s="98"/>
      <c r="B157" s="98"/>
      <c r="C157" s="98"/>
      <c r="D157" s="144"/>
      <c r="E157" s="103"/>
      <c r="F157" s="107"/>
      <c r="G157" s="120"/>
      <c r="H157" s="120"/>
      <c r="I157" s="152"/>
      <c r="J157" s="107"/>
      <c r="K157" s="4"/>
      <c r="L157" s="8"/>
      <c r="M157" s="8"/>
      <c r="N157" s="8"/>
      <c r="O157" s="79"/>
      <c r="P157" s="73"/>
      <c r="Q157" s="4"/>
      <c r="R157" s="87"/>
      <c r="S157" s="83"/>
    </row>
    <row r="158" spans="1:19" x14ac:dyDescent="0.25">
      <c r="A158" s="98"/>
      <c r="B158" s="98"/>
      <c r="C158" s="98"/>
      <c r="D158" s="144"/>
      <c r="E158" s="103"/>
      <c r="F158" s="107"/>
      <c r="G158" s="120"/>
      <c r="H158" s="120"/>
      <c r="I158" s="152"/>
      <c r="J158" s="107"/>
      <c r="K158" s="4"/>
      <c r="L158" s="8"/>
      <c r="M158" s="8"/>
      <c r="N158" s="8"/>
      <c r="O158" s="79"/>
      <c r="P158" s="73"/>
      <c r="Q158" s="4"/>
      <c r="R158" s="87"/>
      <c r="S158" s="83"/>
    </row>
    <row r="159" spans="1:19" x14ac:dyDescent="0.25">
      <c r="A159" s="98"/>
      <c r="B159" s="98"/>
      <c r="C159" s="98"/>
      <c r="D159" s="144"/>
      <c r="E159" s="103"/>
      <c r="F159" s="107"/>
      <c r="G159" s="120"/>
      <c r="H159" s="120"/>
      <c r="I159" s="152"/>
      <c r="J159" s="107"/>
      <c r="K159" s="4"/>
      <c r="L159" s="8"/>
      <c r="M159" s="8"/>
      <c r="N159" s="8"/>
      <c r="O159" s="79"/>
      <c r="P159" s="73"/>
      <c r="Q159" s="4"/>
      <c r="R159" s="87"/>
      <c r="S159" s="83"/>
    </row>
    <row r="160" spans="1:19" x14ac:dyDescent="0.25">
      <c r="A160" s="98"/>
      <c r="B160" s="98"/>
      <c r="C160" s="98"/>
      <c r="D160" s="144"/>
      <c r="E160" s="103"/>
      <c r="F160" s="107"/>
      <c r="G160" s="120"/>
      <c r="H160" s="120"/>
      <c r="I160" s="152"/>
      <c r="J160" s="107"/>
      <c r="K160" s="4"/>
      <c r="L160" s="8"/>
      <c r="M160" s="8"/>
      <c r="N160" s="8"/>
      <c r="O160" s="79"/>
      <c r="P160" s="73"/>
      <c r="Q160" s="4"/>
      <c r="R160" s="87"/>
      <c r="S160" s="83"/>
    </row>
    <row r="161" spans="1:19" x14ac:dyDescent="0.25">
      <c r="A161" s="98"/>
      <c r="B161" s="98"/>
      <c r="C161" s="98"/>
      <c r="D161" s="144"/>
      <c r="E161" s="103"/>
      <c r="F161" s="107"/>
      <c r="G161" s="120"/>
      <c r="H161" s="120"/>
      <c r="I161" s="152"/>
      <c r="J161" s="107"/>
      <c r="K161" s="4"/>
      <c r="L161" s="8"/>
      <c r="M161" s="8"/>
      <c r="N161" s="8"/>
      <c r="O161" s="79"/>
      <c r="P161" s="73"/>
      <c r="Q161" s="4"/>
      <c r="R161" s="87"/>
      <c r="S161" s="83"/>
    </row>
    <row r="162" spans="1:19" x14ac:dyDescent="0.25">
      <c r="A162" s="98"/>
      <c r="B162" s="98"/>
      <c r="C162" s="98"/>
      <c r="D162" s="144"/>
      <c r="E162" s="103"/>
      <c r="F162" s="107"/>
      <c r="G162" s="120"/>
      <c r="H162" s="120"/>
      <c r="I162" s="152"/>
      <c r="J162" s="107"/>
      <c r="K162" s="4"/>
      <c r="L162" s="8"/>
      <c r="M162" s="8"/>
      <c r="N162" s="8"/>
      <c r="O162" s="79"/>
      <c r="P162" s="73"/>
      <c r="Q162" s="4"/>
      <c r="R162" s="87"/>
      <c r="S162" s="83"/>
    </row>
    <row r="163" spans="1:19" x14ac:dyDescent="0.25">
      <c r="A163" s="98"/>
      <c r="B163" s="98"/>
      <c r="C163" s="98"/>
      <c r="D163" s="144"/>
      <c r="E163" s="103"/>
      <c r="F163" s="107"/>
      <c r="G163" s="120"/>
      <c r="H163" s="120"/>
      <c r="I163" s="152"/>
      <c r="J163" s="107"/>
      <c r="K163" s="4"/>
      <c r="L163" s="8"/>
      <c r="M163" s="8"/>
      <c r="N163" s="8"/>
      <c r="O163" s="79"/>
      <c r="P163" s="73"/>
      <c r="Q163" s="4"/>
      <c r="R163" s="87"/>
      <c r="S163" s="83"/>
    </row>
    <row r="164" spans="1:19" x14ac:dyDescent="0.25">
      <c r="A164" s="98"/>
      <c r="B164" s="98"/>
      <c r="C164" s="98"/>
      <c r="D164" s="144"/>
      <c r="E164" s="103"/>
      <c r="F164" s="107"/>
      <c r="G164" s="120"/>
      <c r="H164" s="120"/>
      <c r="I164" s="152"/>
      <c r="J164" s="107"/>
      <c r="K164" s="4"/>
      <c r="L164" s="8"/>
      <c r="M164" s="8"/>
      <c r="N164" s="8"/>
      <c r="O164" s="79"/>
      <c r="P164" s="73"/>
      <c r="Q164" s="4"/>
      <c r="R164" s="87"/>
      <c r="S164" s="83"/>
    </row>
    <row r="165" spans="1:19" x14ac:dyDescent="0.25">
      <c r="A165" s="98"/>
      <c r="B165" s="98"/>
      <c r="C165" s="98"/>
      <c r="D165" s="144"/>
      <c r="E165" s="103"/>
      <c r="F165" s="107"/>
      <c r="G165" s="120"/>
      <c r="H165" s="120"/>
      <c r="I165" s="152"/>
      <c r="J165" s="107"/>
      <c r="K165" s="4"/>
      <c r="L165" s="8"/>
      <c r="M165" s="8"/>
      <c r="N165" s="8"/>
      <c r="O165" s="79"/>
      <c r="P165" s="73"/>
      <c r="Q165" s="4"/>
      <c r="R165" s="87"/>
      <c r="S165" s="83"/>
    </row>
    <row r="166" spans="1:19" x14ac:dyDescent="0.25">
      <c r="A166" s="98"/>
      <c r="B166" s="98"/>
      <c r="C166" s="98"/>
      <c r="D166" s="144"/>
      <c r="E166" s="103"/>
      <c r="F166" s="107"/>
      <c r="G166" s="120"/>
      <c r="H166" s="120"/>
      <c r="I166" s="152"/>
      <c r="J166" s="107"/>
      <c r="K166" s="4"/>
      <c r="L166" s="8"/>
      <c r="M166" s="8"/>
      <c r="N166" s="8"/>
      <c r="O166" s="79"/>
      <c r="P166" s="73"/>
      <c r="Q166" s="4"/>
      <c r="R166" s="87"/>
      <c r="S166" s="83"/>
    </row>
    <row r="167" spans="1:19" x14ac:dyDescent="0.25">
      <c r="A167" s="98"/>
      <c r="B167" s="98"/>
      <c r="C167" s="98"/>
      <c r="D167" s="144"/>
      <c r="E167" s="103"/>
      <c r="F167" s="107"/>
      <c r="G167" s="120"/>
      <c r="H167" s="120"/>
      <c r="I167" s="152"/>
      <c r="J167" s="107"/>
      <c r="K167" s="4"/>
      <c r="L167" s="8"/>
      <c r="M167" s="8"/>
      <c r="N167" s="8"/>
      <c r="O167" s="79"/>
      <c r="P167" s="73"/>
      <c r="Q167" s="4"/>
      <c r="R167" s="87"/>
      <c r="S167" s="83"/>
    </row>
    <row r="168" spans="1:19" x14ac:dyDescent="0.25">
      <c r="A168" s="98"/>
      <c r="B168" s="98"/>
      <c r="C168" s="98"/>
      <c r="D168" s="144"/>
      <c r="E168" s="103"/>
      <c r="F168" s="107"/>
      <c r="G168" s="120"/>
      <c r="H168" s="120"/>
      <c r="I168" s="152"/>
      <c r="J168" s="107"/>
      <c r="K168" s="4"/>
      <c r="L168" s="8"/>
      <c r="M168" s="8"/>
      <c r="N168" s="8"/>
      <c r="O168" s="79"/>
      <c r="P168" s="73"/>
      <c r="Q168" s="4"/>
      <c r="R168" s="87"/>
      <c r="S168" s="83"/>
    </row>
    <row r="169" spans="1:19" x14ac:dyDescent="0.25">
      <c r="A169" s="98"/>
      <c r="B169" s="98"/>
      <c r="C169" s="98"/>
      <c r="D169" s="144"/>
      <c r="E169" s="103"/>
      <c r="F169" s="107"/>
      <c r="G169" s="120"/>
      <c r="H169" s="120"/>
      <c r="I169" s="152"/>
      <c r="J169" s="107"/>
      <c r="K169" s="4"/>
      <c r="L169" s="8"/>
      <c r="M169" s="8"/>
      <c r="N169" s="8"/>
      <c r="O169" s="79"/>
      <c r="P169" s="73"/>
      <c r="Q169" s="4"/>
      <c r="R169" s="87"/>
      <c r="S169" s="83"/>
    </row>
    <row r="170" spans="1:19" x14ac:dyDescent="0.25">
      <c r="A170" s="98"/>
      <c r="B170" s="98"/>
      <c r="C170" s="98"/>
      <c r="D170" s="144"/>
      <c r="E170" s="103"/>
      <c r="F170" s="107"/>
      <c r="G170" s="120"/>
      <c r="H170" s="120"/>
      <c r="I170" s="152"/>
      <c r="J170" s="107"/>
      <c r="K170" s="4"/>
      <c r="L170" s="8"/>
      <c r="M170" s="8"/>
      <c r="N170" s="8"/>
      <c r="O170" s="79"/>
      <c r="P170" s="73"/>
      <c r="Q170" s="4"/>
      <c r="R170" s="87"/>
      <c r="S170" s="83"/>
    </row>
    <row r="171" spans="1:19" x14ac:dyDescent="0.25">
      <c r="A171" s="98"/>
      <c r="B171" s="98"/>
      <c r="C171" s="98"/>
      <c r="D171" s="144"/>
      <c r="E171" s="103"/>
      <c r="F171" s="107"/>
      <c r="G171" s="120"/>
      <c r="H171" s="120"/>
      <c r="I171" s="152"/>
      <c r="J171" s="107"/>
      <c r="K171" s="4"/>
      <c r="L171" s="8"/>
      <c r="M171" s="8"/>
      <c r="N171" s="8"/>
      <c r="O171" s="79"/>
      <c r="P171" s="73"/>
      <c r="Q171" s="4"/>
      <c r="R171" s="87"/>
      <c r="S171" s="83"/>
    </row>
    <row r="172" spans="1:19" x14ac:dyDescent="0.25">
      <c r="A172" s="98"/>
      <c r="B172" s="98"/>
      <c r="C172" s="98"/>
      <c r="D172" s="144"/>
      <c r="E172" s="103"/>
      <c r="F172" s="107"/>
      <c r="G172" s="120"/>
      <c r="H172" s="120"/>
      <c r="I172" s="152"/>
      <c r="J172" s="107"/>
      <c r="K172" s="4"/>
      <c r="L172" s="8"/>
      <c r="M172" s="8"/>
      <c r="N172" s="8"/>
      <c r="O172" s="79"/>
      <c r="P172" s="73"/>
      <c r="Q172" s="4"/>
      <c r="R172" s="87"/>
      <c r="S172" s="83"/>
    </row>
    <row r="173" spans="1:19" x14ac:dyDescent="0.25">
      <c r="A173" s="98"/>
      <c r="B173" s="98"/>
      <c r="C173" s="98"/>
      <c r="D173" s="144"/>
      <c r="E173" s="103"/>
      <c r="F173" s="107"/>
      <c r="G173" s="120"/>
      <c r="H173" s="120"/>
      <c r="I173" s="152"/>
      <c r="J173" s="107"/>
      <c r="K173" s="4"/>
      <c r="L173" s="8"/>
      <c r="M173" s="8"/>
      <c r="N173" s="8"/>
      <c r="O173" s="79"/>
      <c r="P173" s="73"/>
      <c r="Q173" s="4"/>
      <c r="R173" s="87"/>
      <c r="S173" s="83"/>
    </row>
    <row r="174" spans="1:19" x14ac:dyDescent="0.25">
      <c r="A174" s="98"/>
      <c r="B174" s="98"/>
      <c r="C174" s="98"/>
      <c r="D174" s="144"/>
      <c r="E174" s="103"/>
      <c r="F174" s="107"/>
      <c r="G174" s="120"/>
      <c r="H174" s="120"/>
      <c r="I174" s="152"/>
      <c r="J174" s="107"/>
      <c r="K174" s="4"/>
      <c r="L174" s="8"/>
      <c r="M174" s="8"/>
      <c r="N174" s="8"/>
      <c r="O174" s="79"/>
      <c r="P174" s="73"/>
      <c r="Q174" s="4"/>
      <c r="R174" s="87"/>
      <c r="S174" s="83"/>
    </row>
    <row r="175" spans="1:19" x14ac:dyDescent="0.25">
      <c r="A175" s="98"/>
      <c r="B175" s="98"/>
      <c r="C175" s="98"/>
      <c r="D175" s="144"/>
      <c r="E175" s="103"/>
      <c r="F175" s="107"/>
      <c r="G175" s="120"/>
      <c r="H175" s="120"/>
      <c r="I175" s="152"/>
      <c r="J175" s="107"/>
      <c r="K175" s="4"/>
      <c r="L175" s="8"/>
      <c r="M175" s="8"/>
      <c r="N175" s="8"/>
      <c r="O175" s="79"/>
      <c r="P175" s="73"/>
      <c r="Q175" s="4"/>
      <c r="R175" s="87"/>
      <c r="S175" s="83"/>
    </row>
    <row r="176" spans="1:19" x14ac:dyDescent="0.25">
      <c r="A176" s="98"/>
      <c r="B176" s="98"/>
      <c r="C176" s="98"/>
      <c r="D176" s="144"/>
      <c r="E176" s="103"/>
      <c r="F176" s="107"/>
      <c r="G176" s="120"/>
      <c r="H176" s="120"/>
      <c r="I176" s="152"/>
      <c r="J176" s="107"/>
      <c r="K176" s="4"/>
      <c r="L176" s="8"/>
      <c r="M176" s="8"/>
      <c r="N176" s="8"/>
      <c r="O176" s="79"/>
      <c r="P176" s="73"/>
      <c r="Q176" s="4"/>
      <c r="R176" s="87"/>
      <c r="S176" s="83"/>
    </row>
    <row r="177" spans="1:19" x14ac:dyDescent="0.25">
      <c r="A177" s="98"/>
      <c r="B177" s="98"/>
      <c r="C177" s="98"/>
      <c r="D177" s="144"/>
      <c r="E177" s="103"/>
      <c r="F177" s="107"/>
      <c r="G177" s="120"/>
      <c r="H177" s="120"/>
      <c r="I177" s="152"/>
      <c r="J177" s="107"/>
      <c r="K177" s="4"/>
      <c r="L177" s="8"/>
      <c r="M177" s="8"/>
      <c r="N177" s="8"/>
      <c r="O177" s="79"/>
      <c r="P177" s="73"/>
      <c r="Q177" s="4"/>
      <c r="R177" s="87"/>
      <c r="S177" s="83"/>
    </row>
    <row r="178" spans="1:19" x14ac:dyDescent="0.25">
      <c r="A178" s="98"/>
      <c r="B178" s="98"/>
      <c r="C178" s="98"/>
      <c r="D178" s="144"/>
      <c r="E178" s="103"/>
      <c r="F178" s="107"/>
      <c r="G178" s="120"/>
      <c r="H178" s="120"/>
      <c r="I178" s="152"/>
      <c r="J178" s="107"/>
      <c r="K178" s="4"/>
      <c r="L178" s="8"/>
      <c r="M178" s="8"/>
      <c r="N178" s="8"/>
      <c r="O178" s="79"/>
      <c r="P178" s="73"/>
      <c r="Q178" s="4"/>
      <c r="R178" s="87"/>
      <c r="S178" s="83"/>
    </row>
    <row r="179" spans="1:19" x14ac:dyDescent="0.25">
      <c r="A179" s="98"/>
      <c r="B179" s="98"/>
      <c r="C179" s="98"/>
      <c r="D179" s="144"/>
      <c r="E179" s="103"/>
      <c r="F179" s="107"/>
      <c r="G179" s="120"/>
      <c r="H179" s="120"/>
      <c r="I179" s="152"/>
      <c r="J179" s="107"/>
      <c r="K179" s="4"/>
      <c r="L179" s="8"/>
      <c r="M179" s="8"/>
      <c r="N179" s="8"/>
      <c r="O179" s="79"/>
      <c r="P179" s="73"/>
      <c r="Q179" s="4"/>
      <c r="R179" s="87"/>
      <c r="S179" s="83"/>
    </row>
    <row r="180" spans="1:19" x14ac:dyDescent="0.25">
      <c r="A180" s="98"/>
      <c r="B180" s="98"/>
      <c r="C180" s="98"/>
      <c r="D180" s="144"/>
      <c r="E180" s="103"/>
      <c r="F180" s="107"/>
      <c r="G180" s="120"/>
      <c r="H180" s="120"/>
      <c r="I180" s="152"/>
      <c r="J180" s="107"/>
      <c r="K180" s="4"/>
      <c r="L180" s="8"/>
      <c r="M180" s="8"/>
      <c r="N180" s="8"/>
      <c r="O180" s="79"/>
      <c r="P180" s="73"/>
      <c r="Q180" s="4"/>
      <c r="R180" s="87"/>
      <c r="S180" s="83"/>
    </row>
    <row r="181" spans="1:19" x14ac:dyDescent="0.25">
      <c r="A181" s="98"/>
      <c r="B181" s="98"/>
      <c r="C181" s="98"/>
      <c r="D181" s="144"/>
      <c r="E181" s="103"/>
      <c r="F181" s="107"/>
      <c r="G181" s="120"/>
      <c r="H181" s="120"/>
      <c r="I181" s="152"/>
      <c r="J181" s="107"/>
      <c r="K181" s="4"/>
      <c r="L181" s="8"/>
      <c r="M181" s="8"/>
      <c r="N181" s="8"/>
      <c r="O181" s="79"/>
      <c r="P181" s="73"/>
      <c r="Q181" s="4"/>
      <c r="R181" s="87"/>
      <c r="S181" s="83"/>
    </row>
    <row r="182" spans="1:19" x14ac:dyDescent="0.25">
      <c r="A182" s="98"/>
      <c r="B182" s="98"/>
      <c r="C182" s="98"/>
      <c r="D182" s="144"/>
      <c r="E182" s="103"/>
      <c r="F182" s="107"/>
      <c r="G182" s="120"/>
      <c r="H182" s="120"/>
      <c r="I182" s="152"/>
      <c r="J182" s="107"/>
      <c r="K182" s="4"/>
      <c r="L182" s="8"/>
      <c r="M182" s="8"/>
      <c r="N182" s="8"/>
      <c r="O182" s="79"/>
      <c r="P182" s="73"/>
      <c r="Q182" s="4"/>
      <c r="R182" s="87"/>
      <c r="S182" s="83"/>
    </row>
    <row r="183" spans="1:19" x14ac:dyDescent="0.25">
      <c r="A183" s="98"/>
      <c r="B183" s="98"/>
      <c r="C183" s="98"/>
      <c r="D183" s="144"/>
      <c r="E183" s="103"/>
      <c r="F183" s="107"/>
      <c r="G183" s="120"/>
      <c r="H183" s="120"/>
      <c r="I183" s="152"/>
      <c r="J183" s="107"/>
      <c r="K183" s="4"/>
      <c r="L183" s="8"/>
      <c r="M183" s="8"/>
      <c r="N183" s="8"/>
      <c r="O183" s="79"/>
      <c r="P183" s="73"/>
      <c r="Q183" s="4"/>
      <c r="R183" s="87"/>
      <c r="S183" s="83"/>
    </row>
    <row r="184" spans="1:19" x14ac:dyDescent="0.25">
      <c r="A184" s="98"/>
      <c r="B184" s="98"/>
      <c r="C184" s="98"/>
      <c r="D184" s="144"/>
      <c r="E184" s="103"/>
      <c r="F184" s="107"/>
      <c r="G184" s="120"/>
      <c r="H184" s="120"/>
      <c r="I184" s="152"/>
      <c r="J184" s="107"/>
      <c r="K184" s="4"/>
      <c r="L184" s="8"/>
      <c r="M184" s="8"/>
      <c r="N184" s="8"/>
      <c r="O184" s="79"/>
      <c r="P184" s="73"/>
      <c r="Q184" s="4"/>
      <c r="R184" s="87"/>
      <c r="S184" s="83"/>
    </row>
    <row r="185" spans="1:19" x14ac:dyDescent="0.25">
      <c r="A185" s="98"/>
      <c r="B185" s="98"/>
      <c r="C185" s="98"/>
      <c r="D185" s="144"/>
      <c r="E185" s="103"/>
      <c r="F185" s="107"/>
      <c r="G185" s="120"/>
      <c r="H185" s="120"/>
      <c r="I185" s="152"/>
      <c r="J185" s="107"/>
      <c r="K185" s="4"/>
      <c r="L185" s="8"/>
      <c r="M185" s="8"/>
      <c r="N185" s="8"/>
      <c r="O185" s="79"/>
      <c r="P185" s="73"/>
      <c r="Q185" s="4"/>
      <c r="R185" s="87"/>
      <c r="S185" s="83"/>
    </row>
    <row r="186" spans="1:19" x14ac:dyDescent="0.25">
      <c r="A186" s="98"/>
      <c r="B186" s="98"/>
      <c r="C186" s="98"/>
      <c r="D186" s="144"/>
      <c r="E186" s="103"/>
      <c r="F186" s="107"/>
      <c r="G186" s="120"/>
      <c r="H186" s="120"/>
      <c r="I186" s="152"/>
      <c r="J186" s="107"/>
      <c r="K186" s="4"/>
      <c r="L186" s="8"/>
      <c r="M186" s="8"/>
      <c r="N186" s="8"/>
      <c r="O186" s="79"/>
      <c r="P186" s="73"/>
      <c r="Q186" s="4"/>
      <c r="R186" s="87"/>
      <c r="S186" s="83"/>
    </row>
    <row r="187" spans="1:19" x14ac:dyDescent="0.25">
      <c r="A187" s="98"/>
      <c r="B187" s="98"/>
      <c r="C187" s="98"/>
      <c r="D187" s="144"/>
      <c r="E187" s="103"/>
      <c r="F187" s="107"/>
      <c r="G187" s="120"/>
      <c r="H187" s="120"/>
      <c r="I187" s="152"/>
      <c r="J187" s="107"/>
      <c r="K187" s="4"/>
      <c r="L187" s="8"/>
      <c r="M187" s="8"/>
      <c r="N187" s="8"/>
      <c r="O187" s="79"/>
      <c r="P187" s="73"/>
      <c r="Q187" s="4"/>
      <c r="R187" s="87"/>
      <c r="S187" s="83"/>
    </row>
    <row r="188" spans="1:19" x14ac:dyDescent="0.25">
      <c r="A188" s="98"/>
      <c r="B188" s="98"/>
      <c r="C188" s="98"/>
      <c r="D188" s="144"/>
      <c r="E188" s="103"/>
      <c r="F188" s="107"/>
      <c r="G188" s="120"/>
      <c r="H188" s="120"/>
      <c r="I188" s="152"/>
      <c r="J188" s="107"/>
      <c r="K188" s="4"/>
      <c r="L188" s="8"/>
      <c r="M188" s="8"/>
      <c r="N188" s="8"/>
      <c r="O188" s="79"/>
      <c r="P188" s="73"/>
      <c r="Q188" s="4"/>
      <c r="R188" s="87"/>
      <c r="S188" s="83"/>
    </row>
    <row r="189" spans="1:19" x14ac:dyDescent="0.25">
      <c r="A189" s="98"/>
      <c r="B189" s="98"/>
      <c r="C189" s="98"/>
      <c r="D189" s="144"/>
      <c r="E189" s="103"/>
      <c r="F189" s="107"/>
      <c r="G189" s="120"/>
      <c r="H189" s="120"/>
      <c r="I189" s="152"/>
      <c r="J189" s="107"/>
      <c r="K189" s="4"/>
      <c r="L189" s="8"/>
      <c r="M189" s="8"/>
      <c r="N189" s="8"/>
      <c r="O189" s="79"/>
      <c r="P189" s="73"/>
      <c r="Q189" s="4"/>
      <c r="R189" s="87"/>
      <c r="S189" s="83"/>
    </row>
    <row r="190" spans="1:19" x14ac:dyDescent="0.25">
      <c r="A190" s="98"/>
      <c r="B190" s="98"/>
      <c r="C190" s="98"/>
      <c r="D190" s="144"/>
      <c r="E190" s="103"/>
      <c r="F190" s="107"/>
      <c r="G190" s="120"/>
      <c r="H190" s="120"/>
      <c r="I190" s="152"/>
      <c r="J190" s="107"/>
      <c r="K190" s="4"/>
      <c r="L190" s="8"/>
      <c r="M190" s="8"/>
      <c r="N190" s="8"/>
      <c r="O190" s="79"/>
      <c r="P190" s="73"/>
      <c r="Q190" s="4"/>
      <c r="R190" s="87"/>
      <c r="S190" s="83"/>
    </row>
    <row r="191" spans="1:19" x14ac:dyDescent="0.25">
      <c r="A191" s="98"/>
      <c r="B191" s="98"/>
      <c r="C191" s="98"/>
      <c r="D191" s="144"/>
      <c r="E191" s="103"/>
      <c r="F191" s="107"/>
      <c r="G191" s="120"/>
      <c r="H191" s="120"/>
      <c r="I191" s="152"/>
      <c r="J191" s="107"/>
      <c r="K191" s="4"/>
      <c r="L191" s="8"/>
      <c r="M191" s="8"/>
      <c r="N191" s="8"/>
      <c r="O191" s="79"/>
      <c r="P191" s="73"/>
      <c r="Q191" s="4"/>
      <c r="R191" s="87"/>
      <c r="S191" s="83"/>
    </row>
    <row r="192" spans="1:19" x14ac:dyDescent="0.25">
      <c r="A192" s="98"/>
      <c r="B192" s="98"/>
      <c r="C192" s="98"/>
      <c r="D192" s="144"/>
      <c r="E192" s="103"/>
      <c r="F192" s="107"/>
      <c r="G192" s="120"/>
      <c r="H192" s="120"/>
      <c r="I192" s="152"/>
      <c r="J192" s="107"/>
      <c r="K192" s="4"/>
      <c r="L192" s="8"/>
      <c r="M192" s="8"/>
      <c r="N192" s="8"/>
      <c r="O192" s="79"/>
      <c r="P192" s="73"/>
      <c r="Q192" s="4"/>
      <c r="R192" s="87"/>
      <c r="S192" s="83"/>
    </row>
    <row r="193" spans="1:19" x14ac:dyDescent="0.25">
      <c r="A193" s="98"/>
      <c r="B193" s="98"/>
      <c r="C193" s="98"/>
      <c r="D193" s="144"/>
      <c r="E193" s="103"/>
      <c r="F193" s="107"/>
      <c r="G193" s="120"/>
      <c r="H193" s="120"/>
      <c r="I193" s="152"/>
      <c r="J193" s="107"/>
      <c r="K193" s="4"/>
      <c r="L193" s="8"/>
      <c r="M193" s="8"/>
      <c r="N193" s="8"/>
      <c r="O193" s="79"/>
      <c r="P193" s="73"/>
      <c r="Q193" s="4"/>
      <c r="R193" s="87"/>
      <c r="S193" s="83"/>
    </row>
    <row r="194" spans="1:19" x14ac:dyDescent="0.25">
      <c r="A194" s="98"/>
      <c r="B194" s="98"/>
      <c r="C194" s="98"/>
      <c r="D194" s="144"/>
      <c r="E194" s="103"/>
      <c r="F194" s="107"/>
      <c r="G194" s="120"/>
      <c r="H194" s="120"/>
      <c r="I194" s="152"/>
      <c r="J194" s="107"/>
      <c r="K194" s="4"/>
      <c r="L194" s="8"/>
      <c r="M194" s="8"/>
      <c r="N194" s="8"/>
      <c r="O194" s="79"/>
      <c r="P194" s="73"/>
      <c r="Q194" s="4"/>
      <c r="R194" s="87"/>
      <c r="S194" s="83"/>
    </row>
    <row r="195" spans="1:19" x14ac:dyDescent="0.25">
      <c r="A195" s="98"/>
      <c r="B195" s="98"/>
      <c r="C195" s="98"/>
      <c r="D195" s="144"/>
      <c r="E195" s="103"/>
      <c r="F195" s="107"/>
      <c r="G195" s="120"/>
      <c r="H195" s="120"/>
      <c r="I195" s="152"/>
      <c r="J195" s="107"/>
      <c r="K195" s="4"/>
      <c r="L195" s="8"/>
      <c r="M195" s="8"/>
      <c r="N195" s="8"/>
      <c r="O195" s="79"/>
      <c r="P195" s="73"/>
      <c r="Q195" s="4"/>
      <c r="R195" s="87"/>
      <c r="S195" s="83"/>
    </row>
    <row r="196" spans="1:19" x14ac:dyDescent="0.25">
      <c r="A196" s="98"/>
      <c r="B196" s="98"/>
      <c r="C196" s="98"/>
      <c r="D196" s="144"/>
      <c r="E196" s="103"/>
      <c r="F196" s="107"/>
      <c r="G196" s="120"/>
      <c r="H196" s="120"/>
      <c r="I196" s="152"/>
      <c r="J196" s="107"/>
      <c r="K196" s="4"/>
      <c r="L196" s="8"/>
      <c r="M196" s="8"/>
      <c r="N196" s="8"/>
      <c r="O196" s="79"/>
      <c r="P196" s="73"/>
      <c r="Q196" s="4"/>
      <c r="R196" s="87"/>
      <c r="S196" s="83"/>
    </row>
    <row r="197" spans="1:19" x14ac:dyDescent="0.25">
      <c r="A197" s="98"/>
      <c r="B197" s="98"/>
      <c r="C197" s="98"/>
      <c r="D197" s="144"/>
      <c r="E197" s="103"/>
      <c r="F197" s="107"/>
      <c r="G197" s="120"/>
      <c r="H197" s="120"/>
      <c r="I197" s="152"/>
      <c r="J197" s="107"/>
      <c r="K197" s="4"/>
      <c r="L197" s="8"/>
      <c r="M197" s="8"/>
      <c r="N197" s="8"/>
      <c r="O197" s="79"/>
      <c r="P197" s="73"/>
      <c r="Q197" s="4"/>
      <c r="R197" s="87"/>
      <c r="S197" s="83"/>
    </row>
    <row r="198" spans="1:19" x14ac:dyDescent="0.25">
      <c r="A198" s="98"/>
      <c r="B198" s="98"/>
      <c r="C198" s="98"/>
      <c r="D198" s="144"/>
      <c r="E198" s="103"/>
      <c r="F198" s="107"/>
      <c r="G198" s="120"/>
      <c r="H198" s="120"/>
      <c r="I198" s="152"/>
      <c r="J198" s="107"/>
      <c r="K198" s="4"/>
      <c r="L198" s="8"/>
      <c r="M198" s="8"/>
      <c r="N198" s="8"/>
      <c r="O198" s="79"/>
      <c r="P198" s="73"/>
      <c r="Q198" s="4"/>
      <c r="R198" s="87"/>
      <c r="S198" s="83"/>
    </row>
    <row r="199" spans="1:19" x14ac:dyDescent="0.25">
      <c r="A199" s="98"/>
      <c r="B199" s="98"/>
      <c r="C199" s="98"/>
      <c r="D199" s="144"/>
      <c r="E199" s="103"/>
      <c r="F199" s="107"/>
      <c r="G199" s="120"/>
      <c r="H199" s="120"/>
      <c r="I199" s="152"/>
      <c r="J199" s="107"/>
      <c r="K199" s="4"/>
      <c r="L199" s="8"/>
      <c r="M199" s="8"/>
      <c r="N199" s="8"/>
      <c r="O199" s="79"/>
      <c r="P199" s="73"/>
      <c r="Q199" s="4"/>
      <c r="R199" s="87"/>
      <c r="S199" s="83"/>
    </row>
    <row r="200" spans="1:19" x14ac:dyDescent="0.25">
      <c r="A200" s="98"/>
      <c r="B200" s="98"/>
      <c r="C200" s="98"/>
      <c r="D200" s="144"/>
      <c r="E200" s="103"/>
      <c r="F200" s="107"/>
      <c r="G200" s="120"/>
      <c r="H200" s="120"/>
      <c r="I200" s="152"/>
      <c r="J200" s="107"/>
      <c r="K200" s="4"/>
      <c r="L200" s="8"/>
      <c r="M200" s="8"/>
      <c r="N200" s="8"/>
      <c r="O200" s="79"/>
      <c r="P200" s="73"/>
      <c r="Q200" s="4"/>
      <c r="R200" s="87"/>
      <c r="S200" s="83"/>
    </row>
    <row r="201" spans="1:19" x14ac:dyDescent="0.25">
      <c r="A201" s="98"/>
      <c r="B201" s="98"/>
      <c r="C201" s="98"/>
      <c r="D201" s="144"/>
      <c r="E201" s="103"/>
      <c r="F201" s="107"/>
      <c r="G201" s="120"/>
      <c r="H201" s="120"/>
      <c r="I201" s="152"/>
      <c r="J201" s="107"/>
      <c r="K201" s="4"/>
      <c r="L201" s="8"/>
      <c r="M201" s="8"/>
      <c r="N201" s="8"/>
      <c r="O201" s="79"/>
      <c r="P201" s="73"/>
      <c r="Q201" s="4"/>
      <c r="R201" s="87"/>
      <c r="S201" s="83"/>
    </row>
    <row r="202" spans="1:19" x14ac:dyDescent="0.25">
      <c r="A202" s="98"/>
      <c r="B202" s="98"/>
      <c r="C202" s="98"/>
      <c r="D202" s="144"/>
      <c r="E202" s="103"/>
      <c r="F202" s="107"/>
      <c r="G202" s="120"/>
      <c r="H202" s="120"/>
      <c r="I202" s="152"/>
      <c r="J202" s="107"/>
      <c r="K202" s="4"/>
      <c r="L202" s="8"/>
      <c r="M202" s="8"/>
      <c r="N202" s="8"/>
      <c r="O202" s="79"/>
      <c r="P202" s="73"/>
      <c r="Q202" s="4"/>
      <c r="R202" s="87"/>
      <c r="S202" s="83"/>
    </row>
    <row r="203" spans="1:19" x14ac:dyDescent="0.25">
      <c r="A203" s="98"/>
      <c r="B203" s="98"/>
      <c r="C203" s="98"/>
      <c r="D203" s="144"/>
      <c r="E203" s="103"/>
      <c r="F203" s="107"/>
      <c r="G203" s="120"/>
      <c r="H203" s="120"/>
      <c r="I203" s="152"/>
      <c r="J203" s="107"/>
      <c r="K203" s="4"/>
      <c r="L203" s="8"/>
      <c r="M203" s="8"/>
      <c r="N203" s="8"/>
      <c r="O203" s="79"/>
      <c r="P203" s="73"/>
      <c r="Q203" s="4"/>
      <c r="R203" s="87"/>
      <c r="S203" s="83"/>
    </row>
    <row r="204" spans="1:19" x14ac:dyDescent="0.25">
      <c r="A204" s="98"/>
      <c r="B204" s="98"/>
      <c r="C204" s="98"/>
      <c r="D204" s="144"/>
      <c r="E204" s="103"/>
      <c r="F204" s="107"/>
      <c r="G204" s="120"/>
      <c r="H204" s="120"/>
      <c r="I204" s="152"/>
      <c r="J204" s="107"/>
      <c r="K204" s="4"/>
      <c r="L204" s="8"/>
      <c r="M204" s="8"/>
      <c r="N204" s="8"/>
      <c r="O204" s="79"/>
      <c r="P204" s="73"/>
      <c r="Q204" s="4"/>
      <c r="R204" s="87"/>
      <c r="S204" s="83"/>
    </row>
    <row r="205" spans="1:19" x14ac:dyDescent="0.25">
      <c r="A205" s="98"/>
      <c r="B205" s="98"/>
      <c r="C205" s="98"/>
      <c r="D205" s="144"/>
      <c r="E205" s="103"/>
      <c r="F205" s="107"/>
      <c r="G205" s="120"/>
      <c r="H205" s="120"/>
      <c r="I205" s="152"/>
      <c r="J205" s="107"/>
      <c r="K205" s="4"/>
      <c r="L205" s="8"/>
      <c r="M205" s="8"/>
      <c r="N205" s="8"/>
      <c r="O205" s="79"/>
      <c r="P205" s="73"/>
      <c r="Q205" s="4"/>
      <c r="R205" s="87"/>
      <c r="S205" s="83"/>
    </row>
    <row r="206" spans="1:19" x14ac:dyDescent="0.25">
      <c r="A206" s="98"/>
      <c r="B206" s="98"/>
      <c r="C206" s="98"/>
      <c r="D206" s="144"/>
      <c r="E206" s="103"/>
      <c r="F206" s="107"/>
      <c r="G206" s="120"/>
      <c r="H206" s="120"/>
      <c r="I206" s="152"/>
      <c r="J206" s="107"/>
      <c r="K206" s="4"/>
      <c r="L206" s="8"/>
      <c r="M206" s="8"/>
      <c r="N206" s="8"/>
      <c r="O206" s="79"/>
      <c r="P206" s="73"/>
      <c r="Q206" s="4"/>
      <c r="R206" s="87"/>
      <c r="S206" s="83"/>
    </row>
    <row r="207" spans="1:19" x14ac:dyDescent="0.25">
      <c r="A207" s="98"/>
      <c r="B207" s="98"/>
      <c r="C207" s="98"/>
      <c r="D207" s="144"/>
      <c r="E207" s="103"/>
      <c r="F207" s="107"/>
      <c r="G207" s="120"/>
      <c r="H207" s="120"/>
      <c r="I207" s="152"/>
      <c r="J207" s="107"/>
      <c r="K207" s="4"/>
      <c r="L207" s="8"/>
      <c r="M207" s="8"/>
      <c r="N207" s="8"/>
      <c r="O207" s="79"/>
      <c r="P207" s="73"/>
      <c r="Q207" s="4"/>
      <c r="R207" s="87"/>
      <c r="S207" s="83"/>
    </row>
    <row r="208" spans="1:19" x14ac:dyDescent="0.25">
      <c r="A208" s="98"/>
      <c r="B208" s="98"/>
      <c r="C208" s="98"/>
      <c r="D208" s="144"/>
      <c r="E208" s="103"/>
      <c r="F208" s="107"/>
      <c r="G208" s="120"/>
      <c r="H208" s="120"/>
      <c r="I208" s="152"/>
      <c r="J208" s="107"/>
      <c r="K208" s="4"/>
      <c r="L208" s="8"/>
      <c r="M208" s="8"/>
      <c r="N208" s="8"/>
      <c r="O208" s="79"/>
      <c r="P208" s="73"/>
      <c r="Q208" s="4"/>
      <c r="R208" s="87"/>
      <c r="S208" s="83"/>
    </row>
    <row r="209" spans="1:19" x14ac:dyDescent="0.25">
      <c r="A209" s="98"/>
      <c r="B209" s="98"/>
      <c r="C209" s="98"/>
      <c r="D209" s="144"/>
      <c r="E209" s="103"/>
      <c r="F209" s="107"/>
      <c r="G209" s="120"/>
      <c r="H209" s="120"/>
      <c r="I209" s="152"/>
      <c r="J209" s="107"/>
      <c r="K209" s="4"/>
      <c r="L209" s="8"/>
      <c r="M209" s="8"/>
      <c r="N209" s="8"/>
      <c r="O209" s="79"/>
      <c r="P209" s="73"/>
      <c r="Q209" s="4"/>
      <c r="R209" s="87"/>
      <c r="S209" s="83"/>
    </row>
    <row r="210" spans="1:19" x14ac:dyDescent="0.25">
      <c r="A210" s="98"/>
      <c r="B210" s="98"/>
      <c r="C210" s="98"/>
      <c r="D210" s="144"/>
      <c r="E210" s="103"/>
      <c r="F210" s="107"/>
      <c r="G210" s="120"/>
      <c r="H210" s="120"/>
      <c r="I210" s="152"/>
      <c r="J210" s="107"/>
      <c r="K210" s="4"/>
      <c r="L210" s="8"/>
      <c r="M210" s="8"/>
      <c r="N210" s="8"/>
      <c r="O210" s="79"/>
      <c r="P210" s="73"/>
      <c r="Q210" s="4"/>
      <c r="R210" s="87"/>
      <c r="S210" s="83"/>
    </row>
    <row r="211" spans="1:19" x14ac:dyDescent="0.25">
      <c r="A211" s="98"/>
      <c r="B211" s="98"/>
      <c r="C211" s="98"/>
      <c r="D211" s="144"/>
      <c r="E211" s="103"/>
      <c r="F211" s="107"/>
      <c r="G211" s="120"/>
      <c r="H211" s="120"/>
      <c r="I211" s="152"/>
      <c r="J211" s="107"/>
      <c r="K211" s="4"/>
      <c r="L211" s="8"/>
      <c r="M211" s="8"/>
      <c r="N211" s="8"/>
      <c r="O211" s="79"/>
      <c r="P211" s="73"/>
      <c r="Q211" s="4"/>
      <c r="R211" s="87"/>
      <c r="S211" s="83"/>
    </row>
    <row r="212" spans="1:19" x14ac:dyDescent="0.25">
      <c r="A212" s="98"/>
      <c r="B212" s="98"/>
      <c r="C212" s="98"/>
      <c r="D212" s="144"/>
      <c r="E212" s="103"/>
      <c r="F212" s="107"/>
      <c r="G212" s="120"/>
      <c r="H212" s="120"/>
      <c r="I212" s="152"/>
      <c r="J212" s="107"/>
      <c r="K212" s="4"/>
      <c r="L212" s="8"/>
      <c r="M212" s="8"/>
      <c r="N212" s="8"/>
      <c r="O212" s="79"/>
      <c r="P212" s="73"/>
      <c r="Q212" s="4"/>
      <c r="R212" s="87"/>
      <c r="S212" s="83"/>
    </row>
    <row r="213" spans="1:19" x14ac:dyDescent="0.25">
      <c r="A213" s="98"/>
      <c r="B213" s="98"/>
      <c r="C213" s="98"/>
      <c r="D213" s="144"/>
      <c r="E213" s="103"/>
      <c r="F213" s="107"/>
      <c r="G213" s="120"/>
      <c r="H213" s="120"/>
      <c r="I213" s="152"/>
      <c r="J213" s="107"/>
      <c r="K213" s="4"/>
      <c r="L213" s="8"/>
      <c r="M213" s="8"/>
      <c r="N213" s="8"/>
      <c r="O213" s="79"/>
      <c r="P213" s="73"/>
      <c r="Q213" s="4"/>
      <c r="R213" s="87"/>
      <c r="S213" s="83"/>
    </row>
    <row r="214" spans="1:19" x14ac:dyDescent="0.25">
      <c r="A214" s="98"/>
      <c r="B214" s="98"/>
      <c r="C214" s="98"/>
      <c r="D214" s="144"/>
      <c r="E214" s="103"/>
      <c r="F214" s="107"/>
      <c r="G214" s="120"/>
      <c r="H214" s="120"/>
      <c r="I214" s="152"/>
      <c r="J214" s="107"/>
      <c r="K214" s="4"/>
      <c r="L214" s="8"/>
      <c r="M214" s="8"/>
      <c r="N214" s="8"/>
      <c r="O214" s="79"/>
      <c r="P214" s="73"/>
      <c r="Q214" s="4"/>
      <c r="R214" s="87"/>
      <c r="S214" s="83"/>
    </row>
    <row r="215" spans="1:19" x14ac:dyDescent="0.25">
      <c r="A215" s="98"/>
      <c r="B215" s="98"/>
      <c r="C215" s="98"/>
      <c r="D215" s="144"/>
      <c r="E215" s="103"/>
      <c r="F215" s="107"/>
      <c r="G215" s="120"/>
      <c r="H215" s="120"/>
      <c r="I215" s="152"/>
      <c r="J215" s="107"/>
      <c r="K215" s="4"/>
      <c r="L215" s="8"/>
      <c r="M215" s="8"/>
      <c r="N215" s="8"/>
      <c r="O215" s="79"/>
      <c r="P215" s="73"/>
      <c r="Q215" s="4"/>
      <c r="R215" s="87"/>
      <c r="S215" s="83"/>
    </row>
    <row r="216" spans="1:19" x14ac:dyDescent="0.25">
      <c r="A216" s="98"/>
      <c r="B216" s="98"/>
      <c r="C216" s="98"/>
      <c r="D216" s="144"/>
      <c r="E216" s="103"/>
      <c r="F216" s="107"/>
      <c r="G216" s="120"/>
      <c r="H216" s="120"/>
      <c r="I216" s="152"/>
      <c r="J216" s="107"/>
      <c r="K216" s="4"/>
      <c r="L216" s="8"/>
      <c r="M216" s="8"/>
      <c r="N216" s="8"/>
      <c r="O216" s="79"/>
      <c r="P216" s="73"/>
      <c r="Q216" s="4"/>
      <c r="R216" s="87"/>
      <c r="S216" s="83"/>
    </row>
    <row r="217" spans="1:19" x14ac:dyDescent="0.25">
      <c r="A217" s="98"/>
      <c r="B217" s="98"/>
      <c r="C217" s="98"/>
      <c r="D217" s="144"/>
      <c r="E217" s="103"/>
      <c r="F217" s="107"/>
      <c r="G217" s="120"/>
      <c r="H217" s="120"/>
      <c r="I217" s="152"/>
      <c r="J217" s="107"/>
      <c r="K217" s="4"/>
      <c r="L217" s="8"/>
      <c r="M217" s="8"/>
      <c r="N217" s="8"/>
      <c r="O217" s="79"/>
      <c r="P217" s="73"/>
      <c r="Q217" s="4"/>
      <c r="R217" s="87"/>
      <c r="S217" s="83"/>
    </row>
    <row r="218" spans="1:19" x14ac:dyDescent="0.25">
      <c r="A218" s="98"/>
      <c r="B218" s="98"/>
      <c r="C218" s="98"/>
      <c r="D218" s="144"/>
      <c r="E218" s="103"/>
      <c r="F218" s="107"/>
      <c r="G218" s="120"/>
      <c r="H218" s="120"/>
      <c r="I218" s="152"/>
      <c r="J218" s="107"/>
      <c r="K218" s="4"/>
      <c r="L218" s="8"/>
      <c r="M218" s="8"/>
      <c r="N218" s="8"/>
      <c r="O218" s="79"/>
      <c r="P218" s="73"/>
      <c r="Q218" s="4"/>
      <c r="R218" s="87"/>
      <c r="S218" s="83"/>
    </row>
    <row r="219" spans="1:19" x14ac:dyDescent="0.25">
      <c r="A219" s="98"/>
      <c r="B219" s="98"/>
      <c r="C219" s="98"/>
      <c r="D219" s="144"/>
      <c r="E219" s="103"/>
      <c r="F219" s="107"/>
      <c r="G219" s="120"/>
      <c r="H219" s="120"/>
      <c r="I219" s="152"/>
      <c r="J219" s="107"/>
      <c r="K219" s="4"/>
      <c r="L219" s="8"/>
      <c r="M219" s="8"/>
      <c r="N219" s="8"/>
      <c r="O219" s="79"/>
      <c r="P219" s="73"/>
      <c r="Q219" s="4"/>
      <c r="R219" s="87"/>
      <c r="S219" s="83"/>
    </row>
    <row r="220" spans="1:19" x14ac:dyDescent="0.25">
      <c r="A220" s="98"/>
      <c r="B220" s="98"/>
      <c r="C220" s="98"/>
      <c r="D220" s="144"/>
      <c r="E220" s="103"/>
      <c r="F220" s="107"/>
      <c r="G220" s="120"/>
      <c r="H220" s="120"/>
      <c r="I220" s="152"/>
      <c r="J220" s="107"/>
      <c r="K220" s="4"/>
      <c r="L220" s="8"/>
      <c r="M220" s="8"/>
      <c r="N220" s="8"/>
      <c r="O220" s="79"/>
      <c r="P220" s="73"/>
      <c r="Q220" s="4"/>
      <c r="R220" s="87"/>
      <c r="S220" s="83"/>
    </row>
    <row r="221" spans="1:19" x14ac:dyDescent="0.25">
      <c r="A221" s="98"/>
      <c r="B221" s="98"/>
      <c r="C221" s="98"/>
      <c r="D221" s="144"/>
      <c r="E221" s="103"/>
      <c r="F221" s="107"/>
      <c r="G221" s="120"/>
      <c r="H221" s="120"/>
      <c r="I221" s="152"/>
      <c r="J221" s="107"/>
      <c r="K221" s="4"/>
      <c r="L221" s="8"/>
      <c r="M221" s="8"/>
      <c r="N221" s="8"/>
      <c r="O221" s="79"/>
      <c r="P221" s="73"/>
      <c r="Q221" s="4"/>
      <c r="R221" s="87"/>
      <c r="S221" s="83"/>
    </row>
    <row r="222" spans="1:19" x14ac:dyDescent="0.25">
      <c r="A222" s="98"/>
      <c r="B222" s="98"/>
      <c r="C222" s="98"/>
      <c r="D222" s="144"/>
      <c r="E222" s="103"/>
      <c r="F222" s="107"/>
      <c r="G222" s="120"/>
      <c r="H222" s="120"/>
      <c r="I222" s="152"/>
      <c r="J222" s="107"/>
      <c r="K222" s="4"/>
      <c r="L222" s="8"/>
      <c r="M222" s="8"/>
      <c r="N222" s="8"/>
      <c r="O222" s="79"/>
      <c r="P222" s="73"/>
      <c r="Q222" s="4"/>
      <c r="R222" s="87"/>
      <c r="S222" s="83"/>
    </row>
    <row r="223" spans="1:19" x14ac:dyDescent="0.25">
      <c r="A223" s="98"/>
      <c r="B223" s="98"/>
      <c r="C223" s="98"/>
      <c r="D223" s="144"/>
      <c r="E223" s="103"/>
      <c r="F223" s="107"/>
      <c r="G223" s="120"/>
      <c r="H223" s="120"/>
      <c r="I223" s="152"/>
      <c r="J223" s="107"/>
      <c r="K223" s="4"/>
      <c r="L223" s="8"/>
      <c r="M223" s="8"/>
      <c r="N223" s="8"/>
      <c r="O223" s="79"/>
      <c r="P223" s="73"/>
      <c r="Q223" s="4"/>
      <c r="R223" s="87"/>
      <c r="S223" s="83"/>
    </row>
    <row r="224" spans="1:19" x14ac:dyDescent="0.25">
      <c r="A224" s="98"/>
      <c r="B224" s="98"/>
      <c r="C224" s="98"/>
      <c r="D224" s="144"/>
      <c r="E224" s="103"/>
      <c r="F224" s="107"/>
      <c r="G224" s="120"/>
      <c r="H224" s="120"/>
      <c r="I224" s="152"/>
      <c r="J224" s="107"/>
      <c r="K224" s="4"/>
      <c r="L224" s="8"/>
      <c r="M224" s="8"/>
      <c r="N224" s="8"/>
      <c r="O224" s="79"/>
      <c r="P224" s="73"/>
      <c r="Q224" s="4"/>
      <c r="R224" s="87"/>
      <c r="S224" s="83"/>
    </row>
    <row r="225" spans="1:19" x14ac:dyDescent="0.25">
      <c r="A225" s="98"/>
      <c r="B225" s="98"/>
      <c r="C225" s="98"/>
      <c r="D225" s="144"/>
      <c r="E225" s="103"/>
      <c r="F225" s="107"/>
      <c r="G225" s="120"/>
      <c r="H225" s="120"/>
      <c r="I225" s="152"/>
      <c r="J225" s="107"/>
      <c r="K225" s="4"/>
      <c r="L225" s="8"/>
      <c r="M225" s="8"/>
      <c r="N225" s="8"/>
      <c r="O225" s="79"/>
      <c r="P225" s="73"/>
      <c r="Q225" s="4"/>
      <c r="R225" s="87"/>
      <c r="S225" s="83"/>
    </row>
    <row r="226" spans="1:19" x14ac:dyDescent="0.25">
      <c r="A226" s="98"/>
      <c r="B226" s="98"/>
      <c r="C226" s="98"/>
      <c r="D226" s="144"/>
      <c r="E226" s="103"/>
      <c r="F226" s="107"/>
      <c r="G226" s="120"/>
      <c r="H226" s="120"/>
      <c r="I226" s="152"/>
      <c r="J226" s="107"/>
      <c r="K226" s="4"/>
      <c r="L226" s="8"/>
      <c r="M226" s="8"/>
      <c r="N226" s="8"/>
      <c r="O226" s="79"/>
      <c r="P226" s="73"/>
      <c r="Q226" s="4"/>
      <c r="R226" s="87"/>
      <c r="S226" s="83"/>
    </row>
    <row r="227" spans="1:19" x14ac:dyDescent="0.25">
      <c r="A227" s="98"/>
      <c r="B227" s="98"/>
      <c r="C227" s="98"/>
      <c r="D227" s="144"/>
      <c r="E227" s="103"/>
      <c r="F227" s="107"/>
      <c r="G227" s="120"/>
      <c r="H227" s="120"/>
      <c r="I227" s="152"/>
      <c r="J227" s="107"/>
      <c r="K227" s="4"/>
      <c r="L227" s="8"/>
      <c r="M227" s="8"/>
      <c r="N227" s="8"/>
      <c r="O227" s="79"/>
      <c r="P227" s="73"/>
      <c r="Q227" s="4"/>
      <c r="R227" s="87"/>
      <c r="S227" s="83"/>
    </row>
    <row r="228" spans="1:19" x14ac:dyDescent="0.25">
      <c r="A228" s="98"/>
      <c r="B228" s="98"/>
      <c r="C228" s="98"/>
      <c r="D228" s="144"/>
      <c r="E228" s="103"/>
      <c r="F228" s="107"/>
      <c r="G228" s="120"/>
      <c r="H228" s="120"/>
      <c r="I228" s="152"/>
      <c r="J228" s="107"/>
      <c r="K228" s="4"/>
      <c r="L228" s="8"/>
      <c r="M228" s="8"/>
      <c r="N228" s="8"/>
      <c r="O228" s="79"/>
      <c r="P228" s="73"/>
      <c r="Q228" s="4"/>
      <c r="R228" s="87"/>
      <c r="S228" s="83"/>
    </row>
    <row r="229" spans="1:19" x14ac:dyDescent="0.25">
      <c r="A229" s="98"/>
      <c r="B229" s="98"/>
      <c r="C229" s="98"/>
      <c r="D229" s="144"/>
      <c r="E229" s="103"/>
      <c r="F229" s="107"/>
      <c r="G229" s="120"/>
      <c r="H229" s="120"/>
      <c r="I229" s="152"/>
      <c r="J229" s="107"/>
      <c r="K229" s="4"/>
      <c r="L229" s="8"/>
      <c r="M229" s="8"/>
      <c r="N229" s="8"/>
      <c r="O229" s="79"/>
      <c r="P229" s="73"/>
      <c r="Q229" s="4"/>
      <c r="R229" s="87"/>
      <c r="S229" s="83"/>
    </row>
    <row r="230" spans="1:19" x14ac:dyDescent="0.25">
      <c r="A230" s="98"/>
      <c r="B230" s="98"/>
      <c r="C230" s="98"/>
      <c r="D230" s="144"/>
      <c r="E230" s="103"/>
      <c r="F230" s="107"/>
      <c r="G230" s="120"/>
      <c r="H230" s="120"/>
      <c r="I230" s="152"/>
      <c r="J230" s="107"/>
      <c r="K230" s="4"/>
      <c r="L230" s="8"/>
      <c r="M230" s="8"/>
      <c r="N230" s="8"/>
      <c r="O230" s="79"/>
      <c r="P230" s="73"/>
      <c r="Q230" s="4"/>
      <c r="R230" s="87"/>
      <c r="S230" s="83"/>
    </row>
    <row r="231" spans="1:19" x14ac:dyDescent="0.25">
      <c r="A231" s="98"/>
      <c r="B231" s="98"/>
      <c r="C231" s="98"/>
      <c r="D231" s="144"/>
      <c r="E231" s="103"/>
      <c r="F231" s="107"/>
      <c r="G231" s="120"/>
      <c r="H231" s="120"/>
      <c r="I231" s="152"/>
      <c r="J231" s="107"/>
      <c r="K231" s="4"/>
      <c r="L231" s="8"/>
      <c r="M231" s="8"/>
      <c r="N231" s="8"/>
      <c r="O231" s="79"/>
      <c r="P231" s="73"/>
      <c r="Q231" s="4"/>
      <c r="R231" s="87"/>
      <c r="S231" s="83"/>
    </row>
    <row r="232" spans="1:19" x14ac:dyDescent="0.25">
      <c r="A232" s="98"/>
      <c r="B232" s="98"/>
      <c r="C232" s="98"/>
      <c r="D232" s="144"/>
      <c r="E232" s="103"/>
      <c r="F232" s="107"/>
      <c r="G232" s="120"/>
      <c r="H232" s="120"/>
      <c r="I232" s="152"/>
      <c r="J232" s="107"/>
      <c r="K232" s="4"/>
      <c r="L232" s="8"/>
      <c r="M232" s="8"/>
      <c r="N232" s="8"/>
      <c r="O232" s="79"/>
      <c r="P232" s="73"/>
      <c r="Q232" s="4"/>
      <c r="R232" s="87"/>
      <c r="S232" s="83"/>
    </row>
    <row r="233" spans="1:19" x14ac:dyDescent="0.25">
      <c r="A233" s="98"/>
      <c r="B233" s="98"/>
      <c r="C233" s="99"/>
      <c r="D233" s="145"/>
      <c r="E233" s="103"/>
      <c r="F233" s="107"/>
      <c r="G233" s="120"/>
      <c r="H233" s="120"/>
      <c r="I233" s="152"/>
      <c r="J233" s="107"/>
      <c r="K233" s="4"/>
      <c r="L233" s="8"/>
      <c r="M233" s="8"/>
      <c r="N233" s="8"/>
      <c r="O233" s="79"/>
      <c r="P233" s="73"/>
      <c r="Q233" s="4"/>
      <c r="R233" s="87"/>
      <c r="S233" s="83"/>
    </row>
    <row r="234" spans="1:19" x14ac:dyDescent="0.25">
      <c r="A234" s="99"/>
      <c r="B234" s="99"/>
      <c r="E234" s="104"/>
      <c r="F234" s="108"/>
      <c r="G234" s="121"/>
      <c r="H234" s="121"/>
      <c r="I234" s="153"/>
      <c r="J234" s="108"/>
      <c r="K234" s="70"/>
      <c r="L234" s="111"/>
      <c r="M234" s="111"/>
      <c r="N234" s="111"/>
      <c r="O234" s="80"/>
      <c r="P234" s="74"/>
      <c r="Q234" s="70"/>
      <c r="R234" s="88"/>
      <c r="S234" s="84"/>
    </row>
  </sheetData>
  <autoFilter ref="A3:S100" xr:uid="{A3C90A26-F195-485E-A784-DFD9AA46E4B7}"/>
  <mergeCells count="9">
    <mergeCell ref="B51:C51"/>
    <mergeCell ref="B68:C68"/>
    <mergeCell ref="B73:C73"/>
    <mergeCell ref="F1:I1"/>
    <mergeCell ref="P1:S1"/>
    <mergeCell ref="B45:C45"/>
    <mergeCell ref="B46:C46"/>
    <mergeCell ref="B49:C49"/>
    <mergeCell ref="B50:C50"/>
  </mergeCells>
  <phoneticPr fontId="20" type="noConversion"/>
  <conditionalFormatting sqref="A1:D1 D101:D1048576">
    <cfRule type="containsText" dxfId="86" priority="63" operator="containsText" text="0-Does not meet target">
      <formula>NOT(ISERROR(SEARCH("0-Does not meet target",A1)))</formula>
    </cfRule>
    <cfRule type="containsText" dxfId="85" priority="64" operator="containsText" text="2-Meets target">
      <formula>NOT(ISERROR(SEARCH("2-Meets target",A1)))</formula>
    </cfRule>
    <cfRule type="containsText" dxfId="84" priority="65" operator="containsText" text="1-Partially meets target">
      <formula>NOT(ISERROR(SEARCH("1-Partially meets target",A1)))</formula>
    </cfRule>
  </conditionalFormatting>
  <conditionalFormatting sqref="D4:D100">
    <cfRule type="containsBlanks" dxfId="83" priority="45">
      <formula>LEN(TRIM(D4))=0</formula>
    </cfRule>
    <cfRule type="cellIs" dxfId="82" priority="46" operator="equal">
      <formula>0</formula>
    </cfRule>
    <cfRule type="cellIs" dxfId="81" priority="48" operator="equal">
      <formula>1</formula>
    </cfRule>
    <cfRule type="cellIs" dxfId="80" priority="49" operator="equal">
      <formula>2</formula>
    </cfRule>
  </conditionalFormatting>
  <conditionalFormatting sqref="D77:D100">
    <cfRule type="containsBlanks" dxfId="79" priority="31">
      <formula>LEN(TRIM(D77))=0</formula>
    </cfRule>
    <cfRule type="cellIs" dxfId="78" priority="32" operator="equal">
      <formula>0</formula>
    </cfRule>
    <cfRule type="cellIs" dxfId="77" priority="34" operator="equal">
      <formula>1</formula>
    </cfRule>
    <cfRule type="cellIs" dxfId="76" priority="35" operator="equal">
      <formula>2</formula>
    </cfRule>
  </conditionalFormatting>
  <conditionalFormatting sqref="I4:I75 I77:I1048576">
    <cfRule type="colorScale" priority="52">
      <colorScale>
        <cfvo type="num" val="0"/>
        <cfvo type="num" val="15"/>
        <cfvo type="num" val="30"/>
        <color rgb="FF92D050"/>
        <color rgb="FFFFEB84"/>
        <color rgb="FFFF0000"/>
      </colorScale>
    </cfRule>
  </conditionalFormatting>
  <conditionalFormatting sqref="I4:I100">
    <cfRule type="cellIs" dxfId="75" priority="1" operator="equal">
      <formula>0</formula>
    </cfRule>
    <cfRule type="containsBlanks" dxfId="74" priority="2">
      <formula>LEN(TRIM(I4))=0</formula>
    </cfRule>
  </conditionalFormatting>
  <conditionalFormatting sqref="I76">
    <cfRule type="colorScale" priority="17">
      <colorScale>
        <cfvo type="num" val="0"/>
        <cfvo type="num" val="15"/>
        <cfvo type="num" val="30"/>
        <color rgb="FF92D050"/>
        <color rgb="FFFFEB84"/>
        <color rgb="FFFF0000"/>
      </colorScale>
    </cfRule>
  </conditionalFormatting>
  <conditionalFormatting sqref="O4:O75 O77:O1048576">
    <cfRule type="containsText" dxfId="73" priority="60" operator="containsText" text="Not yet started">
      <formula>NOT(ISERROR(SEARCH("Not yet started",O4)))</formula>
    </cfRule>
    <cfRule type="containsText" dxfId="72" priority="61" operator="containsText" text="Ongoing">
      <formula>NOT(ISERROR(SEARCH("Ongoing",O4)))</formula>
    </cfRule>
    <cfRule type="containsText" dxfId="71" priority="62" operator="containsText" text="Completed">
      <formula>NOT(ISERROR(SEARCH("Completed",O4)))</formula>
    </cfRule>
  </conditionalFormatting>
  <conditionalFormatting sqref="O4:O1048576">
    <cfRule type="containsText" dxfId="70" priority="21" operator="containsText" text="Completed">
      <formula>NOT(ISERROR(SEARCH("Completed",O4)))</formula>
    </cfRule>
  </conditionalFormatting>
  <conditionalFormatting sqref="O76">
    <cfRule type="containsText" dxfId="69" priority="18" operator="containsText" text="Completed">
      <formula>NOT(ISERROR(SEARCH("Completed",O76)))</formula>
    </cfRule>
    <cfRule type="containsText" dxfId="68" priority="19" operator="containsText" text="Not yet started">
      <formula>NOT(ISERROR(SEARCH("Not yet started",O76)))</formula>
    </cfRule>
    <cfRule type="containsText" dxfId="67" priority="20" operator="containsText" text="Ongoing">
      <formula>NOT(ISERROR(SEARCH("Ongoing",O76)))</formula>
    </cfRule>
  </conditionalFormatting>
  <dataValidations count="5">
    <dataValidation type="whole" allowBlank="1" showInputMessage="1" showErrorMessage="1" sqref="F1:I1" xr:uid="{32BE12A1-4C62-40FD-BAAC-AB656AD383D7}">
      <formula1>0</formula1>
      <formula2>10</formula2>
    </dataValidation>
    <dataValidation allowBlank="1" showInputMessage="1" showErrorMessage="1" errorTitle="You must enter either 3, 2 or 1." error="3 (+++): meets the standard._x000a_2 (++): partially meets the standard._x000a_1 (+): does not meet the standard." sqref="F4:F23" xr:uid="{A59985FA-3F38-4218-B0A6-4FB6CD8EB192}"/>
    <dataValidation type="list" allowBlank="1" showInputMessage="1" showErrorMessage="1" sqref="C4:C22" xr:uid="{6E1F7186-119E-4FAD-BCFF-C5A61BD655E6}">
      <formula1>INDIRECT(A4)</formula1>
    </dataValidation>
    <dataValidation type="list" allowBlank="1" showInputMessage="1" showErrorMessage="1" sqref="O4:O100" xr:uid="{A93E3C49-B367-4147-BA79-2974D6FABC2A}">
      <formula1>"Not yet started, Ongoing (on track), Ongoing (delay expected), Completed"</formula1>
    </dataValidation>
    <dataValidation type="whole" allowBlank="1" showInputMessage="1" showErrorMessage="1" error="The risk score should be between 0 and 10 " sqref="G4:H100" xr:uid="{2E8A68D8-D43C-4792-845C-B855D4851611}">
      <formula1>0</formula1>
      <formula2>10</formula2>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B0F0"/>
  </sheetPr>
  <dimension ref="A1:XFC24"/>
  <sheetViews>
    <sheetView showGridLines="0" topLeftCell="F1" zoomScale="85" zoomScaleNormal="85" zoomScalePageLayoutView="90" workbookViewId="0">
      <pane ySplit="2" topLeftCell="A17" activePane="bottomLeft" state="frozen"/>
      <selection pane="bottomLeft" activeCell="I10" sqref="I10"/>
    </sheetView>
  </sheetViews>
  <sheetFormatPr defaultColWidth="0" defaultRowHeight="20.25" x14ac:dyDescent="0.25"/>
  <cols>
    <col min="1" max="1" width="14.42578125" style="4" bestFit="1" customWidth="1"/>
    <col min="2" max="2" width="19.140625" style="4" customWidth="1"/>
    <col min="3" max="3" width="17.42578125" style="4" customWidth="1"/>
    <col min="4" max="4" width="80" style="4" customWidth="1"/>
    <col min="5" max="5" width="29" style="4" customWidth="1"/>
    <col min="6" max="6" width="25.85546875" style="4" customWidth="1"/>
    <col min="7" max="7" width="33.28515625" style="4" customWidth="1"/>
    <col min="8" max="8" width="28.28515625" style="150" customWidth="1"/>
    <col min="9" max="9" width="104.42578125" style="4" customWidth="1"/>
    <col min="10" max="10" width="63.140625" style="4" customWidth="1"/>
    <col min="11" max="14" width="0" style="4" hidden="1" customWidth="1"/>
    <col min="15" max="16381" width="8.85546875" style="4" hidden="1"/>
    <col min="16382" max="16382" width="3.140625" style="4" hidden="1" customWidth="1"/>
    <col min="16383" max="16383" width="7.7109375" style="4" hidden="1" customWidth="1"/>
    <col min="16384" max="16384" width="0.5703125" style="4" customWidth="1"/>
  </cols>
  <sheetData>
    <row r="1" spans="1:11" ht="45.6" customHeight="1" x14ac:dyDescent="0.25">
      <c r="A1" s="261">
        <f>'Summary Tables'!E11</f>
        <v>0</v>
      </c>
      <c r="B1" s="261"/>
      <c r="C1" s="261"/>
      <c r="D1" s="183">
        <f>'Summary Tables'!E3/'Summary Tables'!D3</f>
        <v>0</v>
      </c>
      <c r="E1" s="262" t="s">
        <v>45</v>
      </c>
      <c r="F1" s="263"/>
      <c r="G1" s="264"/>
      <c r="H1" s="173" t="str">
        <f>'Summary Tables'!I3</f>
        <v>JMP level: Not assessed</v>
      </c>
    </row>
    <row r="2" spans="1:11" s="3" customFormat="1" ht="15" x14ac:dyDescent="0.25">
      <c r="A2" s="174" t="s">
        <v>46</v>
      </c>
      <c r="B2" s="204" t="s">
        <v>47</v>
      </c>
      <c r="C2" s="205" t="s">
        <v>644</v>
      </c>
      <c r="D2" s="174" t="s">
        <v>48</v>
      </c>
      <c r="E2" s="175" t="s">
        <v>49</v>
      </c>
      <c r="F2" s="9" t="s">
        <v>50</v>
      </c>
      <c r="G2" s="15" t="s">
        <v>51</v>
      </c>
      <c r="H2" s="35" t="s">
        <v>52</v>
      </c>
      <c r="I2" s="11" t="s">
        <v>53</v>
      </c>
      <c r="J2" s="58" t="s">
        <v>54</v>
      </c>
    </row>
    <row r="3" spans="1:11" ht="87" customHeight="1" x14ac:dyDescent="0.25">
      <c r="A3" s="135" t="s">
        <v>55</v>
      </c>
      <c r="B3" s="52" t="s">
        <v>56</v>
      </c>
      <c r="C3" s="52" t="s">
        <v>645</v>
      </c>
      <c r="D3" s="12" t="s">
        <v>57</v>
      </c>
      <c r="E3" s="5" t="s">
        <v>58</v>
      </c>
      <c r="F3" s="6" t="s">
        <v>59</v>
      </c>
      <c r="G3" s="7" t="s">
        <v>60</v>
      </c>
      <c r="H3" s="265"/>
      <c r="I3" s="12" t="s">
        <v>61</v>
      </c>
      <c r="J3" s="1"/>
      <c r="K3" s="1"/>
    </row>
    <row r="4" spans="1:11" ht="141" customHeight="1" x14ac:dyDescent="0.25">
      <c r="A4" s="135" t="s">
        <v>62</v>
      </c>
      <c r="B4" s="52" t="s">
        <v>56</v>
      </c>
      <c r="C4" s="52" t="s">
        <v>645</v>
      </c>
      <c r="D4" s="12" t="s">
        <v>63</v>
      </c>
      <c r="E4" s="5" t="s">
        <v>64</v>
      </c>
      <c r="F4" s="6" t="s">
        <v>65</v>
      </c>
      <c r="G4" s="7" t="s">
        <v>66</v>
      </c>
      <c r="H4" s="266"/>
      <c r="I4" s="12" t="s">
        <v>787</v>
      </c>
      <c r="J4" s="1"/>
      <c r="K4" s="1"/>
    </row>
    <row r="5" spans="1:11" ht="59.1" customHeight="1" x14ac:dyDescent="0.25">
      <c r="A5" s="12" t="s">
        <v>67</v>
      </c>
      <c r="B5" s="12" t="s">
        <v>68</v>
      </c>
      <c r="C5" s="12"/>
      <c r="D5" s="20" t="s">
        <v>69</v>
      </c>
      <c r="E5" s="5" t="s">
        <v>70</v>
      </c>
      <c r="F5" s="6" t="s">
        <v>71</v>
      </c>
      <c r="G5" s="7" t="s">
        <v>72</v>
      </c>
      <c r="H5" s="148"/>
      <c r="I5" s="13" t="s">
        <v>73</v>
      </c>
      <c r="J5" s="1"/>
      <c r="K5" s="1"/>
    </row>
    <row r="6" spans="1:11" ht="47.1" customHeight="1" x14ac:dyDescent="0.25">
      <c r="A6" s="12" t="s">
        <v>74</v>
      </c>
      <c r="B6" s="12" t="s">
        <v>75</v>
      </c>
      <c r="C6" s="12"/>
      <c r="D6" s="12" t="s">
        <v>76</v>
      </c>
      <c r="E6" s="5" t="s">
        <v>77</v>
      </c>
      <c r="F6" s="6" t="s">
        <v>78</v>
      </c>
      <c r="G6" s="7" t="s">
        <v>79</v>
      </c>
      <c r="H6" s="148"/>
      <c r="I6" s="12" t="s">
        <v>80</v>
      </c>
      <c r="J6" s="1"/>
      <c r="K6" s="1"/>
    </row>
    <row r="7" spans="1:11" ht="59.25" customHeight="1" x14ac:dyDescent="0.25">
      <c r="A7" s="12" t="s">
        <v>81</v>
      </c>
      <c r="B7" s="12" t="s">
        <v>75</v>
      </c>
      <c r="C7" s="12" t="s">
        <v>646</v>
      </c>
      <c r="D7" s="20" t="s">
        <v>82</v>
      </c>
      <c r="E7" s="5" t="s">
        <v>83</v>
      </c>
      <c r="F7" s="6" t="s">
        <v>84</v>
      </c>
      <c r="G7" s="7" t="s">
        <v>85</v>
      </c>
      <c r="H7" s="148"/>
      <c r="I7" s="13" t="s">
        <v>86</v>
      </c>
      <c r="J7" s="1"/>
      <c r="K7" s="1"/>
    </row>
    <row r="8" spans="1:11" ht="105.75" customHeight="1" x14ac:dyDescent="0.25">
      <c r="A8" s="12" t="s">
        <v>87</v>
      </c>
      <c r="B8" s="12" t="s">
        <v>75</v>
      </c>
      <c r="C8" s="12"/>
      <c r="D8" s="12" t="s">
        <v>88</v>
      </c>
      <c r="E8" s="5" t="s">
        <v>89</v>
      </c>
      <c r="F8" s="6" t="s">
        <v>90</v>
      </c>
      <c r="G8" s="7" t="s">
        <v>91</v>
      </c>
      <c r="H8" s="148"/>
      <c r="I8" s="13" t="s">
        <v>92</v>
      </c>
      <c r="J8" s="1"/>
      <c r="K8" s="1"/>
    </row>
    <row r="9" spans="1:11" ht="73.5" customHeight="1" x14ac:dyDescent="0.25">
      <c r="A9" s="12" t="s">
        <v>93</v>
      </c>
      <c r="B9" s="12" t="s">
        <v>75</v>
      </c>
      <c r="C9" s="12"/>
      <c r="D9" s="20" t="s">
        <v>94</v>
      </c>
      <c r="E9" s="19" t="s">
        <v>95</v>
      </c>
      <c r="F9" s="28" t="s">
        <v>96</v>
      </c>
      <c r="G9" s="29" t="s">
        <v>97</v>
      </c>
      <c r="H9" s="148"/>
      <c r="I9" s="20" t="s">
        <v>98</v>
      </c>
      <c r="J9" s="1"/>
      <c r="K9" s="1"/>
    </row>
    <row r="10" spans="1:11" ht="57" x14ac:dyDescent="0.25">
      <c r="A10" s="12" t="s">
        <v>99</v>
      </c>
      <c r="B10" s="12" t="s">
        <v>75</v>
      </c>
      <c r="C10" s="16"/>
      <c r="D10" s="12" t="s">
        <v>100</v>
      </c>
      <c r="E10" s="5" t="s">
        <v>101</v>
      </c>
      <c r="F10" s="6" t="s">
        <v>102</v>
      </c>
      <c r="G10" s="7" t="s">
        <v>103</v>
      </c>
      <c r="H10" s="148"/>
      <c r="I10" s="13" t="s">
        <v>776</v>
      </c>
      <c r="J10" s="1"/>
      <c r="K10" s="1"/>
    </row>
    <row r="11" spans="1:11" ht="158.44999999999999" customHeight="1" x14ac:dyDescent="0.25">
      <c r="A11" s="12" t="s">
        <v>104</v>
      </c>
      <c r="B11" s="12" t="s">
        <v>75</v>
      </c>
      <c r="C11" s="12"/>
      <c r="D11" s="12" t="s">
        <v>105</v>
      </c>
      <c r="E11" s="5" t="s">
        <v>106</v>
      </c>
      <c r="F11" s="6" t="s">
        <v>107</v>
      </c>
      <c r="G11" s="7" t="s">
        <v>108</v>
      </c>
      <c r="H11" s="148"/>
      <c r="I11" s="12" t="s">
        <v>109</v>
      </c>
      <c r="J11" s="1"/>
      <c r="K11" s="1"/>
    </row>
    <row r="12" spans="1:11" ht="159.6" customHeight="1" x14ac:dyDescent="0.25">
      <c r="A12" s="12" t="s">
        <v>110</v>
      </c>
      <c r="B12" s="12" t="s">
        <v>75</v>
      </c>
      <c r="C12" s="12"/>
      <c r="D12" s="12" t="s">
        <v>111</v>
      </c>
      <c r="E12" s="5" t="s">
        <v>112</v>
      </c>
      <c r="F12" s="6" t="s">
        <v>113</v>
      </c>
      <c r="G12" s="7" t="s">
        <v>114</v>
      </c>
      <c r="H12" s="148"/>
      <c r="I12" s="20" t="s">
        <v>115</v>
      </c>
      <c r="J12" s="1"/>
      <c r="K12" s="1"/>
    </row>
    <row r="13" spans="1:11" ht="57.6" customHeight="1" x14ac:dyDescent="0.25">
      <c r="A13" s="12" t="s">
        <v>116</v>
      </c>
      <c r="B13" s="12" t="s">
        <v>75</v>
      </c>
      <c r="C13" s="16"/>
      <c r="D13" s="65" t="s">
        <v>117</v>
      </c>
      <c r="E13" s="5" t="s">
        <v>118</v>
      </c>
      <c r="F13" s="6" t="s">
        <v>119</v>
      </c>
      <c r="G13" s="7" t="s">
        <v>120</v>
      </c>
      <c r="H13" s="148"/>
      <c r="I13" s="20" t="s">
        <v>121</v>
      </c>
      <c r="J13" s="1"/>
      <c r="K13" s="1"/>
    </row>
    <row r="14" spans="1:11" ht="114.95" customHeight="1" x14ac:dyDescent="0.25">
      <c r="A14" s="12" t="s">
        <v>122</v>
      </c>
      <c r="B14" s="12" t="s">
        <v>123</v>
      </c>
      <c r="C14" s="16"/>
      <c r="D14" s="16" t="s">
        <v>124</v>
      </c>
      <c r="E14" s="19" t="s">
        <v>125</v>
      </c>
      <c r="F14" s="28" t="s">
        <v>126</v>
      </c>
      <c r="G14" s="29" t="s">
        <v>127</v>
      </c>
      <c r="H14" s="148"/>
      <c r="I14" s="12" t="s">
        <v>128</v>
      </c>
      <c r="J14" s="1"/>
      <c r="K14" s="1"/>
    </row>
    <row r="15" spans="1:11" ht="240.6" customHeight="1" x14ac:dyDescent="0.25">
      <c r="A15" s="12" t="s">
        <v>129</v>
      </c>
      <c r="B15" s="12" t="s">
        <v>130</v>
      </c>
      <c r="C15" s="12"/>
      <c r="D15" s="20" t="s">
        <v>131</v>
      </c>
      <c r="E15" s="5" t="s">
        <v>132</v>
      </c>
      <c r="F15" s="6" t="s">
        <v>133</v>
      </c>
      <c r="G15" s="7" t="s">
        <v>134</v>
      </c>
      <c r="H15" s="148"/>
      <c r="I15" s="13" t="s">
        <v>135</v>
      </c>
      <c r="J15" s="1"/>
      <c r="K15" s="1"/>
    </row>
    <row r="16" spans="1:11" ht="116.1" customHeight="1" x14ac:dyDescent="0.25">
      <c r="A16" s="12" t="s">
        <v>136</v>
      </c>
      <c r="B16" s="12" t="s">
        <v>130</v>
      </c>
      <c r="C16" s="12"/>
      <c r="D16" s="20" t="s">
        <v>137</v>
      </c>
      <c r="E16" s="5" t="s">
        <v>138</v>
      </c>
      <c r="F16" s="28" t="s">
        <v>139</v>
      </c>
      <c r="G16" s="7" t="s">
        <v>140</v>
      </c>
      <c r="H16" s="148"/>
      <c r="I16" s="20" t="s">
        <v>141</v>
      </c>
      <c r="J16" s="1"/>
      <c r="K16" s="1"/>
    </row>
    <row r="17" spans="1:11" ht="287.45" customHeight="1" x14ac:dyDescent="0.25">
      <c r="A17" s="12" t="s">
        <v>142</v>
      </c>
      <c r="B17" s="12" t="s">
        <v>143</v>
      </c>
      <c r="C17" s="16"/>
      <c r="D17" s="12" t="s">
        <v>144</v>
      </c>
      <c r="E17" s="5" t="s">
        <v>145</v>
      </c>
      <c r="F17" s="6" t="s">
        <v>146</v>
      </c>
      <c r="G17" s="7" t="s">
        <v>147</v>
      </c>
      <c r="H17" s="148"/>
      <c r="I17" s="20" t="s">
        <v>148</v>
      </c>
      <c r="J17" s="1"/>
      <c r="K17" s="1"/>
    </row>
    <row r="18" spans="1:11" ht="115.5" customHeight="1" x14ac:dyDescent="0.25">
      <c r="A18" s="12" t="s">
        <v>149</v>
      </c>
      <c r="B18" s="12" t="s">
        <v>143</v>
      </c>
      <c r="C18" s="12"/>
      <c r="D18" s="12" t="s">
        <v>150</v>
      </c>
      <c r="E18" s="5" t="s">
        <v>151</v>
      </c>
      <c r="F18" s="6" t="s">
        <v>152</v>
      </c>
      <c r="G18" s="29" t="s">
        <v>153</v>
      </c>
      <c r="H18" s="148"/>
      <c r="I18" s="20" t="s">
        <v>154</v>
      </c>
      <c r="J18" s="1"/>
      <c r="K18" s="1"/>
    </row>
    <row r="19" spans="1:11" ht="44.1" customHeight="1" x14ac:dyDescent="0.25">
      <c r="A19" s="12" t="s">
        <v>155</v>
      </c>
      <c r="B19" s="12" t="s">
        <v>130</v>
      </c>
      <c r="C19" s="12"/>
      <c r="D19" s="20" t="s">
        <v>156</v>
      </c>
      <c r="E19" s="5" t="s">
        <v>157</v>
      </c>
      <c r="F19" s="6" t="s">
        <v>158</v>
      </c>
      <c r="G19" s="7" t="s">
        <v>159</v>
      </c>
      <c r="H19" s="148"/>
      <c r="I19" s="13" t="s">
        <v>160</v>
      </c>
      <c r="J19" s="1"/>
      <c r="K19" s="1"/>
    </row>
    <row r="20" spans="1:11" ht="87.95" customHeight="1" x14ac:dyDescent="0.25">
      <c r="A20" s="12" t="s">
        <v>161</v>
      </c>
      <c r="B20" s="12" t="s">
        <v>162</v>
      </c>
      <c r="C20" s="12"/>
      <c r="D20" s="198" t="s">
        <v>163</v>
      </c>
      <c r="E20" s="5" t="s">
        <v>164</v>
      </c>
      <c r="F20" s="6" t="s">
        <v>165</v>
      </c>
      <c r="G20" s="7" t="s">
        <v>166</v>
      </c>
      <c r="H20" s="148"/>
      <c r="I20" s="13" t="s">
        <v>167</v>
      </c>
      <c r="J20" s="1"/>
      <c r="K20" s="1"/>
    </row>
    <row r="21" spans="1:11" ht="74.099999999999994" customHeight="1" x14ac:dyDescent="0.25">
      <c r="A21" s="12" t="s">
        <v>168</v>
      </c>
      <c r="B21" s="12" t="s">
        <v>169</v>
      </c>
      <c r="C21" s="12"/>
      <c r="D21" s="12" t="s">
        <v>170</v>
      </c>
      <c r="E21" s="5" t="s">
        <v>171</v>
      </c>
      <c r="F21" s="6" t="s">
        <v>172</v>
      </c>
      <c r="G21" s="7" t="s">
        <v>173</v>
      </c>
      <c r="H21" s="148"/>
      <c r="I21" s="20"/>
      <c r="J21" s="1"/>
      <c r="K21" s="1"/>
    </row>
    <row r="22" spans="1:11" x14ac:dyDescent="0.25">
      <c r="D22" s="4" t="s">
        <v>174</v>
      </c>
      <c r="G22" s="38" t="s">
        <v>175</v>
      </c>
      <c r="H22" s="149">
        <f>SUM(H3:H21)</f>
        <v>0</v>
      </c>
      <c r="K22" s="1"/>
    </row>
    <row r="23" spans="1:11" ht="30" x14ac:dyDescent="0.25">
      <c r="D23" s="186"/>
      <c r="G23" s="38" t="s">
        <v>176</v>
      </c>
      <c r="H23" s="149">
        <f>COUNT(H3:H21)</f>
        <v>0</v>
      </c>
    </row>
    <row r="24" spans="1:11" x14ac:dyDescent="0.25">
      <c r="D24" s="186"/>
      <c r="G24" s="38" t="s">
        <v>177</v>
      </c>
      <c r="H24" s="165" t="str">
        <f>IF(H23&gt;0,H23/(H22*2)*100,"")</f>
        <v/>
      </c>
    </row>
  </sheetData>
  <sortState xmlns:xlrd2="http://schemas.microsoft.com/office/spreadsheetml/2017/richdata2" ref="A17:N19">
    <sortCondition ref="A17:A19"/>
  </sortState>
  <mergeCells count="3">
    <mergeCell ref="A1:C1"/>
    <mergeCell ref="E1:G1"/>
    <mergeCell ref="H3:H4"/>
  </mergeCells>
  <phoneticPr fontId="20" type="noConversion"/>
  <conditionalFormatting sqref="A1">
    <cfRule type="colorScale" priority="6">
      <colorScale>
        <cfvo type="num" val="0"/>
        <cfvo type="num" val="0.5"/>
        <cfvo type="num" val="1"/>
        <color rgb="FFF8696B"/>
        <color rgb="FFFFEB84"/>
        <color rgb="FF63BE7B"/>
      </colorScale>
    </cfRule>
  </conditionalFormatting>
  <conditionalFormatting sqref="D1">
    <cfRule type="colorScale" priority="5">
      <colorScale>
        <cfvo type="num" val="0"/>
        <cfvo type="num" val="0.5"/>
        <cfvo type="num" val="1"/>
        <color rgb="FFF8696B"/>
        <color rgb="FFFFEB84"/>
        <color rgb="FF63BE7B"/>
      </colorScale>
    </cfRule>
  </conditionalFormatting>
  <conditionalFormatting sqref="H1">
    <cfRule type="containsText" dxfId="66" priority="1" operator="containsText" text="Basic">
      <formula>NOT(ISERROR(SEARCH("Basic",H1)))</formula>
    </cfRule>
    <cfRule type="containsText" dxfId="65" priority="2" operator="containsText" text="Not assessed">
      <formula>NOT(ISERROR(SEARCH("Not assessed",H1)))</formula>
    </cfRule>
    <cfRule type="containsText" dxfId="64" priority="3" operator="containsText" text="None">
      <formula>NOT(ISERROR(SEARCH("None",H1)))</formula>
    </cfRule>
    <cfRule type="containsText" dxfId="63" priority="4" operator="containsText" text="Limited">
      <formula>NOT(ISERROR(SEARCH("Limited",H1)))</formula>
    </cfRule>
  </conditionalFormatting>
  <conditionalFormatting sqref="H3 H5:H21">
    <cfRule type="containsBlanks" dxfId="62" priority="13">
      <formula>LEN(TRIM(H3))=0</formula>
    </cfRule>
    <cfRule type="cellIs" dxfId="61" priority="14" operator="equal">
      <formula>0</formula>
    </cfRule>
    <cfRule type="cellIs" dxfId="60" priority="15" operator="equal">
      <formula>1</formula>
    </cfRule>
    <cfRule type="cellIs" dxfId="59" priority="16" operator="equal">
      <formula>2</formula>
    </cfRule>
  </conditionalFormatting>
  <conditionalFormatting sqref="H24">
    <cfRule type="colorScale" priority="10">
      <colorScale>
        <cfvo type="num" val="0"/>
        <cfvo type="num" val="50"/>
        <cfvo type="num" val="100"/>
        <color rgb="FFF8696B"/>
        <color rgb="FFFFEB84"/>
        <color rgb="FF63BE7B"/>
      </colorScale>
    </cfRule>
    <cfRule type="containsBlanks" dxfId="58" priority="18">
      <formula>LEN(TRIM(H24))=0</formula>
    </cfRule>
  </conditionalFormatting>
  <dataValidations count="2">
    <dataValidation allowBlank="1" showInputMessage="1" showErrorMessage="1" errorTitle="You must enter either 3, 2 or 1." error="3 (+++): meets the standard._x000a_2 (++): partially meets the standard._x000a_1 (+): does not meet the standard." sqref="I14:I18 I11 I3:K7 J20:J21 J8:K19 K20:K22" xr:uid="{00000000-0002-0000-0100-000000000000}"/>
    <dataValidation type="whole" allowBlank="1" showInputMessage="1" showErrorMessage="1" error="Value must be 2, 1 or 0" sqref="H3 H5:H21" xr:uid="{2A42574A-DD34-43D6-9347-B65A2959BEE9}">
      <formula1>0</formula1>
      <formula2>2</formula2>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92D050"/>
  </sheetPr>
  <dimension ref="A1:N108"/>
  <sheetViews>
    <sheetView zoomScale="93" zoomScaleNormal="115" zoomScalePageLayoutView="85" workbookViewId="0">
      <pane ySplit="2" topLeftCell="A3" activePane="bottomLeft" state="frozen"/>
      <selection pane="bottomLeft" activeCell="I12" sqref="I12"/>
    </sheetView>
  </sheetViews>
  <sheetFormatPr defaultColWidth="0" defaultRowHeight="14.25" zeroHeight="1" x14ac:dyDescent="0.25"/>
  <cols>
    <col min="1" max="1" width="16.7109375" style="4" customWidth="1"/>
    <col min="2" max="2" width="14.7109375" style="4" customWidth="1"/>
    <col min="3" max="3" width="16.140625" style="4" customWidth="1"/>
    <col min="4" max="4" width="51.28515625" style="4" customWidth="1"/>
    <col min="5" max="5" width="37.7109375" style="4" customWidth="1"/>
    <col min="6" max="6" width="33.7109375" style="4" customWidth="1"/>
    <col min="7" max="7" width="37.85546875" style="4" customWidth="1"/>
    <col min="8" max="8" width="21" style="33" customWidth="1"/>
    <col min="9" max="9" width="121.140625" style="4" customWidth="1"/>
    <col min="10" max="10" width="54.7109375" style="4" customWidth="1"/>
    <col min="11" max="14" width="0" style="4" hidden="1" customWidth="1"/>
    <col min="15" max="16384" width="8.85546875" style="4" hidden="1"/>
  </cols>
  <sheetData>
    <row r="1" spans="1:11" ht="45.6" customHeight="1" x14ac:dyDescent="0.25">
      <c r="A1" s="261">
        <f>'Summary Tables'!E11</f>
        <v>0</v>
      </c>
      <c r="B1" s="261"/>
      <c r="C1" s="261"/>
      <c r="D1" s="176">
        <f>'Summary Tables'!E4/'Summary Tables'!D4</f>
        <v>0</v>
      </c>
      <c r="E1" s="262" t="s">
        <v>45</v>
      </c>
      <c r="F1" s="263"/>
      <c r="G1" s="264"/>
      <c r="H1" s="177" t="str">
        <f>'Summary Tables'!I4</f>
        <v>JMP level: Not assessed</v>
      </c>
    </row>
    <row r="2" spans="1:11" s="3" customFormat="1" ht="15" x14ac:dyDescent="0.25">
      <c r="A2" s="59" t="s">
        <v>46</v>
      </c>
      <c r="B2" s="59" t="s">
        <v>47</v>
      </c>
      <c r="C2" s="220" t="s">
        <v>644</v>
      </c>
      <c r="D2" s="59" t="s">
        <v>48</v>
      </c>
      <c r="E2" s="14" t="s">
        <v>49</v>
      </c>
      <c r="F2" s="9" t="s">
        <v>50</v>
      </c>
      <c r="G2" s="15" t="s">
        <v>51</v>
      </c>
      <c r="H2" s="35" t="s">
        <v>52</v>
      </c>
      <c r="I2" s="59" t="s">
        <v>53</v>
      </c>
      <c r="J2" s="3" t="s">
        <v>54</v>
      </c>
    </row>
    <row r="3" spans="1:11" ht="211.5" customHeight="1" x14ac:dyDescent="0.25">
      <c r="A3" s="60" t="s">
        <v>178</v>
      </c>
      <c r="B3" s="60" t="s">
        <v>179</v>
      </c>
      <c r="C3" s="60" t="s">
        <v>647</v>
      </c>
      <c r="D3" s="60" t="s">
        <v>180</v>
      </c>
      <c r="E3" s="5" t="s">
        <v>181</v>
      </c>
      <c r="F3" s="6" t="s">
        <v>182</v>
      </c>
      <c r="G3" s="7" t="s">
        <v>183</v>
      </c>
      <c r="H3" s="148"/>
      <c r="I3" s="63" t="s">
        <v>184</v>
      </c>
      <c r="J3" s="200"/>
      <c r="K3" s="1"/>
    </row>
    <row r="4" spans="1:11" ht="252" customHeight="1" x14ac:dyDescent="0.25">
      <c r="A4" s="60" t="s">
        <v>185</v>
      </c>
      <c r="B4" s="60" t="s">
        <v>179</v>
      </c>
      <c r="C4" s="60" t="s">
        <v>647</v>
      </c>
      <c r="D4" s="60" t="s">
        <v>186</v>
      </c>
      <c r="E4" s="5" t="s">
        <v>187</v>
      </c>
      <c r="F4" s="6" t="s">
        <v>188</v>
      </c>
      <c r="G4" s="7" t="s">
        <v>189</v>
      </c>
      <c r="H4" s="148"/>
      <c r="I4" s="63" t="s">
        <v>190</v>
      </c>
      <c r="J4" s="200"/>
      <c r="K4" s="1"/>
    </row>
    <row r="5" spans="1:11" ht="105" customHeight="1" x14ac:dyDescent="0.25">
      <c r="A5" s="60" t="s">
        <v>191</v>
      </c>
      <c r="B5" s="60" t="s">
        <v>179</v>
      </c>
      <c r="C5" s="60" t="s">
        <v>653</v>
      </c>
      <c r="D5" s="60" t="s">
        <v>192</v>
      </c>
      <c r="E5" s="5" t="s">
        <v>193</v>
      </c>
      <c r="F5" s="6" t="s">
        <v>194</v>
      </c>
      <c r="G5" s="7" t="s">
        <v>195</v>
      </c>
      <c r="H5" s="148"/>
      <c r="I5" s="63" t="s">
        <v>196</v>
      </c>
      <c r="J5" s="200"/>
      <c r="K5" s="1"/>
    </row>
    <row r="6" spans="1:11" ht="42.75" x14ac:dyDescent="0.25">
      <c r="A6" s="60" t="s">
        <v>197</v>
      </c>
      <c r="B6" s="60" t="s">
        <v>179</v>
      </c>
      <c r="C6" s="60" t="s">
        <v>647</v>
      </c>
      <c r="D6" s="60" t="s">
        <v>198</v>
      </c>
      <c r="E6" s="5" t="s">
        <v>199</v>
      </c>
      <c r="F6" s="6" t="s">
        <v>200</v>
      </c>
      <c r="G6" s="7" t="s">
        <v>201</v>
      </c>
      <c r="H6" s="148"/>
      <c r="I6" s="63" t="s">
        <v>202</v>
      </c>
      <c r="J6" s="200"/>
      <c r="K6" s="1"/>
    </row>
    <row r="7" spans="1:11" ht="42.75" x14ac:dyDescent="0.25">
      <c r="A7" s="60" t="s">
        <v>203</v>
      </c>
      <c r="B7" s="60" t="s">
        <v>179</v>
      </c>
      <c r="C7" s="60" t="s">
        <v>648</v>
      </c>
      <c r="D7" s="60" t="s">
        <v>204</v>
      </c>
      <c r="E7" s="5" t="s">
        <v>205</v>
      </c>
      <c r="F7" s="6" t="s">
        <v>206</v>
      </c>
      <c r="G7" s="7" t="s">
        <v>207</v>
      </c>
      <c r="H7" s="148"/>
      <c r="I7" s="64"/>
      <c r="J7" s="200"/>
      <c r="K7" s="1"/>
    </row>
    <row r="8" spans="1:11" ht="55.5" customHeight="1" x14ac:dyDescent="0.25">
      <c r="A8" s="60" t="s">
        <v>208</v>
      </c>
      <c r="B8" s="60" t="s">
        <v>179</v>
      </c>
      <c r="C8" s="60" t="s">
        <v>647</v>
      </c>
      <c r="D8" s="60" t="s">
        <v>209</v>
      </c>
      <c r="E8" s="5" t="s">
        <v>210</v>
      </c>
      <c r="F8" s="6" t="s">
        <v>211</v>
      </c>
      <c r="G8" s="7" t="s">
        <v>212</v>
      </c>
      <c r="H8" s="148"/>
      <c r="I8" s="63" t="s">
        <v>213</v>
      </c>
      <c r="J8" s="200"/>
      <c r="K8" s="1"/>
    </row>
    <row r="9" spans="1:11" ht="144.6" customHeight="1" x14ac:dyDescent="0.25">
      <c r="A9" s="60" t="s">
        <v>214</v>
      </c>
      <c r="B9" s="60" t="s">
        <v>179</v>
      </c>
      <c r="C9" s="60" t="s">
        <v>647</v>
      </c>
      <c r="D9" s="60" t="s">
        <v>215</v>
      </c>
      <c r="E9" s="5" t="s">
        <v>216</v>
      </c>
      <c r="F9" s="6" t="s">
        <v>217</v>
      </c>
      <c r="G9" s="7" t="s">
        <v>218</v>
      </c>
      <c r="H9" s="148"/>
      <c r="I9" s="60" t="s">
        <v>219</v>
      </c>
      <c r="J9" s="200"/>
      <c r="K9" s="1"/>
    </row>
    <row r="10" spans="1:11" ht="28.5" x14ac:dyDescent="0.25">
      <c r="A10" s="122" t="s">
        <v>220</v>
      </c>
      <c r="B10" s="267" t="s">
        <v>221</v>
      </c>
      <c r="C10" s="61" t="s">
        <v>222</v>
      </c>
      <c r="D10" s="61" t="s">
        <v>223</v>
      </c>
      <c r="E10" s="19" t="s">
        <v>224</v>
      </c>
      <c r="F10" s="6" t="s">
        <v>224</v>
      </c>
      <c r="G10" s="7" t="s">
        <v>224</v>
      </c>
      <c r="H10" s="148"/>
      <c r="I10" s="61" t="s">
        <v>225</v>
      </c>
      <c r="J10" s="200"/>
      <c r="K10" s="1"/>
    </row>
    <row r="11" spans="1:11" ht="274.5" customHeight="1" x14ac:dyDescent="0.25">
      <c r="A11" s="122" t="s">
        <v>220</v>
      </c>
      <c r="B11" s="268"/>
      <c r="C11" s="61" t="s">
        <v>649</v>
      </c>
      <c r="D11" s="61" t="s">
        <v>226</v>
      </c>
      <c r="E11" s="19" t="s">
        <v>227</v>
      </c>
      <c r="F11" s="6" t="s">
        <v>228</v>
      </c>
      <c r="G11" s="7" t="s">
        <v>229</v>
      </c>
      <c r="H11" s="148"/>
      <c r="I11" s="61" t="s">
        <v>230</v>
      </c>
      <c r="J11" s="200"/>
      <c r="K11" s="1"/>
    </row>
    <row r="12" spans="1:11" ht="174" customHeight="1" x14ac:dyDescent="0.25">
      <c r="A12" s="122" t="s">
        <v>231</v>
      </c>
      <c r="B12" s="269" t="s">
        <v>232</v>
      </c>
      <c r="C12" s="61" t="s">
        <v>650</v>
      </c>
      <c r="D12" s="61" t="s">
        <v>233</v>
      </c>
      <c r="E12" s="19" t="s">
        <v>234</v>
      </c>
      <c r="F12" s="6" t="s">
        <v>235</v>
      </c>
      <c r="G12" s="7" t="s">
        <v>236</v>
      </c>
      <c r="H12" s="148"/>
      <c r="I12" s="61" t="s">
        <v>237</v>
      </c>
      <c r="J12" s="200"/>
      <c r="K12" s="1"/>
    </row>
    <row r="13" spans="1:11" ht="276.75" customHeight="1" x14ac:dyDescent="0.25">
      <c r="A13" s="97" t="s">
        <v>238</v>
      </c>
      <c r="B13" s="270"/>
      <c r="C13" s="62" t="s">
        <v>651</v>
      </c>
      <c r="D13" s="61" t="s">
        <v>239</v>
      </c>
      <c r="E13" s="19" t="s">
        <v>240</v>
      </c>
      <c r="F13" s="6" t="s">
        <v>241</v>
      </c>
      <c r="G13" s="7" t="s">
        <v>242</v>
      </c>
      <c r="H13" s="148"/>
      <c r="I13" s="61" t="s">
        <v>243</v>
      </c>
      <c r="J13" s="200"/>
      <c r="K13" s="1"/>
    </row>
    <row r="14" spans="1:11" ht="90" customHeight="1" x14ac:dyDescent="0.25">
      <c r="A14" s="97" t="s">
        <v>244</v>
      </c>
      <c r="B14" s="185" t="s">
        <v>245</v>
      </c>
      <c r="C14" s="61" t="s">
        <v>650</v>
      </c>
      <c r="D14" s="61" t="s">
        <v>246</v>
      </c>
      <c r="E14" s="19" t="s">
        <v>247</v>
      </c>
      <c r="F14" s="6" t="s">
        <v>248</v>
      </c>
      <c r="G14" s="7" t="s">
        <v>249</v>
      </c>
      <c r="H14" s="148"/>
      <c r="I14" s="61" t="s">
        <v>250</v>
      </c>
      <c r="J14" s="200"/>
      <c r="K14" s="1"/>
    </row>
    <row r="15" spans="1:11" ht="85.5" x14ac:dyDescent="0.25">
      <c r="A15" s="97" t="s">
        <v>251</v>
      </c>
      <c r="B15" s="185" t="s">
        <v>252</v>
      </c>
      <c r="C15" s="62" t="s">
        <v>651</v>
      </c>
      <c r="D15" s="61" t="s">
        <v>253</v>
      </c>
      <c r="E15" s="19" t="s">
        <v>254</v>
      </c>
      <c r="F15" s="6" t="s">
        <v>255</v>
      </c>
      <c r="G15" s="7" t="s">
        <v>256</v>
      </c>
      <c r="H15" s="148"/>
      <c r="I15" s="61" t="s">
        <v>250</v>
      </c>
      <c r="J15" s="200"/>
    </row>
    <row r="16" spans="1:11" ht="104.25" customHeight="1" x14ac:dyDescent="0.25">
      <c r="A16" s="60" t="s">
        <v>257</v>
      </c>
      <c r="B16" s="60" t="s">
        <v>258</v>
      </c>
      <c r="C16" s="60"/>
      <c r="D16" s="60" t="s">
        <v>259</v>
      </c>
      <c r="E16" s="5" t="s">
        <v>260</v>
      </c>
      <c r="F16" s="6" t="s">
        <v>261</v>
      </c>
      <c r="G16" s="7" t="s">
        <v>262</v>
      </c>
      <c r="H16" s="148"/>
      <c r="I16" s="63" t="s">
        <v>263</v>
      </c>
      <c r="J16" s="200"/>
      <c r="K16" s="1"/>
    </row>
    <row r="17" spans="1:11" ht="42.75" x14ac:dyDescent="0.25">
      <c r="A17" s="60" t="s">
        <v>264</v>
      </c>
      <c r="B17" s="60" t="s">
        <v>258</v>
      </c>
      <c r="C17" s="60"/>
      <c r="D17" s="61" t="s">
        <v>265</v>
      </c>
      <c r="E17" s="5" t="s">
        <v>266</v>
      </c>
      <c r="F17" s="6" t="s">
        <v>267</v>
      </c>
      <c r="G17" s="7" t="s">
        <v>268</v>
      </c>
      <c r="H17" s="148"/>
      <c r="I17" s="63" t="s">
        <v>269</v>
      </c>
      <c r="J17" s="200"/>
      <c r="K17" s="1"/>
    </row>
    <row r="18" spans="1:11" ht="71.25" x14ac:dyDescent="0.25">
      <c r="A18" s="60" t="s">
        <v>270</v>
      </c>
      <c r="B18" s="60" t="s">
        <v>271</v>
      </c>
      <c r="C18" s="60"/>
      <c r="D18" s="60" t="s">
        <v>272</v>
      </c>
      <c r="E18" s="5" t="s">
        <v>273</v>
      </c>
      <c r="F18" s="6" t="s">
        <v>274</v>
      </c>
      <c r="G18" s="7" t="s">
        <v>275</v>
      </c>
      <c r="H18" s="148"/>
      <c r="I18" s="63" t="s">
        <v>276</v>
      </c>
      <c r="J18" s="200"/>
      <c r="K18" s="1"/>
    </row>
    <row r="19" spans="1:11" ht="20.25" x14ac:dyDescent="0.25">
      <c r="D19" s="4" t="s">
        <v>174</v>
      </c>
      <c r="G19" s="14" t="s">
        <v>175</v>
      </c>
      <c r="H19" s="166">
        <f>SUM(H3:H18)</f>
        <v>0</v>
      </c>
      <c r="I19" s="8"/>
      <c r="J19" s="1"/>
      <c r="K19" s="1"/>
    </row>
    <row r="20" spans="1:11" ht="30" x14ac:dyDescent="0.25">
      <c r="D20" s="186"/>
      <c r="G20" s="14" t="s">
        <v>277</v>
      </c>
      <c r="H20" s="166">
        <f>COUNT(H3:H18)</f>
        <v>0</v>
      </c>
      <c r="I20" s="8"/>
      <c r="J20" s="1"/>
      <c r="K20" s="1"/>
    </row>
    <row r="21" spans="1:11" ht="20.25" x14ac:dyDescent="0.25">
      <c r="D21" s="186"/>
      <c r="G21" s="14" t="s">
        <v>278</v>
      </c>
      <c r="H21" s="165" t="str">
        <f>IF(H20&gt;0,H19/(H20*2)*100,"")</f>
        <v/>
      </c>
      <c r="J21" s="1"/>
      <c r="K21" s="1"/>
    </row>
    <row r="22" spans="1:11" hidden="1" x14ac:dyDescent="0.25">
      <c r="I22" s="8"/>
    </row>
    <row r="97" spans="4:4" x14ac:dyDescent="0.25">
      <c r="D97" s="186"/>
    </row>
    <row r="98" spans="4:4" x14ac:dyDescent="0.25">
      <c r="D98" s="186"/>
    </row>
    <row r="107" spans="4:4" x14ac:dyDescent="0.25"/>
    <row r="108" spans="4:4" x14ac:dyDescent="0.25"/>
  </sheetData>
  <sortState xmlns:xlrd2="http://schemas.microsoft.com/office/spreadsheetml/2017/richdata2" ref="A17:I18">
    <sortCondition ref="A17:A18"/>
  </sortState>
  <mergeCells count="4">
    <mergeCell ref="E1:G1"/>
    <mergeCell ref="B10:B11"/>
    <mergeCell ref="B12:B13"/>
    <mergeCell ref="A1:C1"/>
  </mergeCells>
  <conditionalFormatting sqref="A1">
    <cfRule type="colorScale" priority="10">
      <colorScale>
        <cfvo type="num" val="0"/>
        <cfvo type="num" val="0.5"/>
        <cfvo type="num" val="1"/>
        <color rgb="FFF8696B"/>
        <color rgb="FFFFEB84"/>
        <color rgb="FF63BE7B"/>
      </colorScale>
    </cfRule>
  </conditionalFormatting>
  <conditionalFormatting sqref="D1">
    <cfRule type="colorScale" priority="9">
      <colorScale>
        <cfvo type="num" val="0"/>
        <cfvo type="num" val="0.5"/>
        <cfvo type="num" val="1"/>
        <color rgb="FFF8696B"/>
        <color rgb="FFFFEB84"/>
        <color rgb="FF63BE7B"/>
      </colorScale>
    </cfRule>
  </conditionalFormatting>
  <conditionalFormatting sqref="H1">
    <cfRule type="containsText" dxfId="57" priority="1" operator="containsText" text="Basic">
      <formula>NOT(ISERROR(SEARCH("Basic",H1)))</formula>
    </cfRule>
    <cfRule type="containsText" dxfId="56" priority="2" operator="containsText" text="Not assessed">
      <formula>NOT(ISERROR(SEARCH("Not assessed",H1)))</formula>
    </cfRule>
    <cfRule type="containsText" dxfId="55" priority="3" operator="containsText" text="None">
      <formula>NOT(ISERROR(SEARCH("None",H1)))</formula>
    </cfRule>
    <cfRule type="containsText" dxfId="54" priority="4" operator="containsText" text="Limited">
      <formula>NOT(ISERROR(SEARCH("Limited",H1)))</formula>
    </cfRule>
  </conditionalFormatting>
  <conditionalFormatting sqref="H3:H18">
    <cfRule type="containsBlanks" dxfId="53" priority="17">
      <formula>LEN(TRIM(H3))=0</formula>
    </cfRule>
    <cfRule type="cellIs" dxfId="52" priority="18" operator="equal">
      <formula>0</formula>
    </cfRule>
    <cfRule type="cellIs" dxfId="51" priority="19" operator="equal">
      <formula>1</formula>
    </cfRule>
    <cfRule type="cellIs" dxfId="50" priority="20" operator="equal">
      <formula>2</formula>
    </cfRule>
  </conditionalFormatting>
  <conditionalFormatting sqref="H21">
    <cfRule type="colorScale" priority="11">
      <colorScale>
        <cfvo type="num" val="0"/>
        <cfvo type="num" val="50"/>
        <cfvo type="num" val="100"/>
        <color rgb="FFF8696B"/>
        <color rgb="FFFFEB84"/>
        <color rgb="FF63BE7B"/>
      </colorScale>
    </cfRule>
    <cfRule type="containsBlanks" dxfId="49" priority="12">
      <formula>LEN(TRIM(H21))=0</formula>
    </cfRule>
  </conditionalFormatting>
  <dataValidations count="2">
    <dataValidation allowBlank="1" showInputMessage="1" showErrorMessage="1" errorTitle="You must enter either 3, 2 or 1." error="3 (+++): meets the standard._x000a_2 (++): partially meets the standard._x000a_1 (+): does not meet the standard." sqref="J15 I9:I15 J3:K14 J16:K21" xr:uid="{00000000-0002-0000-0200-000000000000}"/>
    <dataValidation type="whole" allowBlank="1" showInputMessage="1" showErrorMessage="1" error="Value must be 2, 1 or 0" sqref="H3:H18" xr:uid="{EBEF4E39-8517-4B68-99B6-08F945C06724}">
      <formula1>0</formula1>
      <formula2>2</formula2>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0000"/>
  </sheetPr>
  <dimension ref="A1:X135"/>
  <sheetViews>
    <sheetView showGridLines="0" zoomScale="70" zoomScaleNormal="115" zoomScalePageLayoutView="192" workbookViewId="0">
      <pane ySplit="2" topLeftCell="A4" activePane="bottomLeft" state="frozen"/>
      <selection activeCell="E6" sqref="E6"/>
      <selection pane="bottomLeft" activeCell="D4" sqref="D4"/>
    </sheetView>
  </sheetViews>
  <sheetFormatPr defaultColWidth="0" defaultRowHeight="14.25" zeroHeight="1" x14ac:dyDescent="0.25"/>
  <cols>
    <col min="1" max="1" width="16.7109375" style="4" customWidth="1"/>
    <col min="2" max="2" width="19.140625" style="4" customWidth="1"/>
    <col min="3" max="3" width="17.85546875" style="4" customWidth="1"/>
    <col min="4" max="4" width="80" style="4" customWidth="1"/>
    <col min="5" max="5" width="29" style="4" customWidth="1"/>
    <col min="6" max="6" width="25.85546875" style="4" customWidth="1"/>
    <col min="7" max="7" width="33.28515625" style="4" customWidth="1"/>
    <col min="8" max="8" width="16" style="4" customWidth="1"/>
    <col min="9" max="9" width="116.7109375" style="4" customWidth="1"/>
    <col min="10" max="10" width="56.85546875" style="4" bestFit="1" customWidth="1"/>
    <col min="11" max="24" width="0" style="4" hidden="1" customWidth="1"/>
    <col min="25" max="16384" width="8.85546875" style="4" hidden="1"/>
  </cols>
  <sheetData>
    <row r="1" spans="1:12" ht="45.6" customHeight="1" x14ac:dyDescent="0.25">
      <c r="A1" s="261">
        <f>'Summary Tables'!E11</f>
        <v>0</v>
      </c>
      <c r="B1" s="261"/>
      <c r="C1" s="261"/>
      <c r="D1" s="178">
        <f>'Summary Tables'!E5/'Summary Tables'!D5</f>
        <v>0</v>
      </c>
      <c r="E1" s="262" t="s">
        <v>45</v>
      </c>
      <c r="F1" s="263"/>
      <c r="G1" s="264"/>
      <c r="H1" s="177" t="str">
        <f>'Summary Tables'!I5</f>
        <v>JMP level: Not assessed</v>
      </c>
    </row>
    <row r="2" spans="1:12" s="3" customFormat="1" ht="15" x14ac:dyDescent="0.25">
      <c r="A2" s="21" t="s">
        <v>46</v>
      </c>
      <c r="B2" s="221" t="s">
        <v>47</v>
      </c>
      <c r="C2" s="222" t="s">
        <v>644</v>
      </c>
      <c r="D2" s="21" t="s">
        <v>48</v>
      </c>
      <c r="E2" s="14" t="s">
        <v>49</v>
      </c>
      <c r="F2" s="9" t="s">
        <v>50</v>
      </c>
      <c r="G2" s="15" t="s">
        <v>51</v>
      </c>
      <c r="H2" s="34" t="s">
        <v>52</v>
      </c>
      <c r="I2" s="21" t="s">
        <v>53</v>
      </c>
      <c r="J2" s="3" t="s">
        <v>54</v>
      </c>
    </row>
    <row r="3" spans="1:12" s="3" customFormat="1" ht="14.45" hidden="1" customHeight="1" x14ac:dyDescent="0.25">
      <c r="A3" s="271"/>
      <c r="B3" s="272"/>
      <c r="C3" s="272"/>
      <c r="D3" s="272"/>
      <c r="E3" s="272"/>
      <c r="F3" s="272"/>
      <c r="G3" s="273"/>
      <c r="H3" s="1"/>
    </row>
    <row r="4" spans="1:12" ht="99.6" customHeight="1" x14ac:dyDescent="0.25">
      <c r="A4" s="22" t="s">
        <v>279</v>
      </c>
      <c r="B4" s="22" t="s">
        <v>280</v>
      </c>
      <c r="C4" s="201"/>
      <c r="D4" s="22" t="s">
        <v>281</v>
      </c>
      <c r="E4" s="5" t="s">
        <v>282</v>
      </c>
      <c r="F4" s="10" t="s">
        <v>283</v>
      </c>
      <c r="G4" s="7" t="s">
        <v>284</v>
      </c>
      <c r="H4" s="148"/>
      <c r="I4" s="36" t="s">
        <v>285</v>
      </c>
      <c r="J4" s="2"/>
      <c r="K4" s="1"/>
      <c r="L4" s="1"/>
    </row>
    <row r="5" spans="1:12" ht="99.95" customHeight="1" x14ac:dyDescent="0.25">
      <c r="A5" s="22" t="s">
        <v>286</v>
      </c>
      <c r="B5" s="22" t="s">
        <v>280</v>
      </c>
      <c r="C5" s="22" t="s">
        <v>652</v>
      </c>
      <c r="D5" s="22" t="s">
        <v>287</v>
      </c>
      <c r="E5" s="5" t="s">
        <v>288</v>
      </c>
      <c r="F5" s="10" t="s">
        <v>289</v>
      </c>
      <c r="G5" s="7" t="s">
        <v>290</v>
      </c>
      <c r="H5" s="148"/>
      <c r="I5" s="26" t="s">
        <v>291</v>
      </c>
      <c r="J5" s="2"/>
      <c r="K5" s="1"/>
      <c r="L5" s="1"/>
    </row>
    <row r="6" spans="1:12" ht="46.5" customHeight="1" x14ac:dyDescent="0.25">
      <c r="A6" s="22" t="s">
        <v>292</v>
      </c>
      <c r="B6" s="22" t="s">
        <v>280</v>
      </c>
      <c r="C6" s="22"/>
      <c r="D6" s="22" t="s">
        <v>293</v>
      </c>
      <c r="E6" s="5" t="s">
        <v>294</v>
      </c>
      <c r="F6" s="10" t="s">
        <v>295</v>
      </c>
      <c r="G6" s="7" t="s">
        <v>296</v>
      </c>
      <c r="H6" s="148"/>
      <c r="I6" s="36" t="s">
        <v>297</v>
      </c>
      <c r="J6" s="2"/>
      <c r="K6" s="1"/>
      <c r="L6" s="1"/>
    </row>
    <row r="7" spans="1:12" ht="73.5" customHeight="1" x14ac:dyDescent="0.25">
      <c r="A7" s="22" t="s">
        <v>298</v>
      </c>
      <c r="B7" s="22" t="s">
        <v>299</v>
      </c>
      <c r="C7" s="22"/>
      <c r="D7" s="22" t="s">
        <v>300</v>
      </c>
      <c r="E7" s="5" t="s">
        <v>301</v>
      </c>
      <c r="F7" s="10" t="s">
        <v>302</v>
      </c>
      <c r="G7" s="7" t="s">
        <v>303</v>
      </c>
      <c r="H7" s="148"/>
      <c r="I7" s="36" t="s">
        <v>304</v>
      </c>
      <c r="J7" s="2"/>
      <c r="K7" s="1"/>
      <c r="L7" s="1"/>
    </row>
    <row r="8" spans="1:12" ht="71.45" customHeight="1" x14ac:dyDescent="0.25">
      <c r="A8" s="22" t="s">
        <v>305</v>
      </c>
      <c r="B8" s="22" t="s">
        <v>306</v>
      </c>
      <c r="C8" s="22"/>
      <c r="D8" s="26" t="s">
        <v>307</v>
      </c>
      <c r="E8" s="5" t="s">
        <v>308</v>
      </c>
      <c r="F8" s="10" t="s">
        <v>309</v>
      </c>
      <c r="G8" s="7" t="s">
        <v>310</v>
      </c>
      <c r="H8" s="148"/>
      <c r="I8" s="26" t="s">
        <v>311</v>
      </c>
      <c r="J8" s="2"/>
      <c r="K8" s="1"/>
      <c r="L8" s="1"/>
    </row>
    <row r="9" spans="1:12" ht="75.599999999999994" customHeight="1" x14ac:dyDescent="0.25">
      <c r="A9" s="22" t="s">
        <v>312</v>
      </c>
      <c r="B9" s="22" t="s">
        <v>306</v>
      </c>
      <c r="C9" s="22"/>
      <c r="D9" s="26" t="s">
        <v>313</v>
      </c>
      <c r="E9" s="5" t="s">
        <v>314</v>
      </c>
      <c r="F9" s="10" t="s">
        <v>315</v>
      </c>
      <c r="G9" s="7" t="s">
        <v>316</v>
      </c>
      <c r="H9" s="148"/>
      <c r="I9" s="26" t="s">
        <v>317</v>
      </c>
      <c r="J9" s="2"/>
      <c r="K9" s="1"/>
      <c r="L9" s="1"/>
    </row>
    <row r="10" spans="1:12" ht="72" customHeight="1" x14ac:dyDescent="0.25">
      <c r="A10" s="22" t="s">
        <v>318</v>
      </c>
      <c r="B10" s="22" t="s">
        <v>306</v>
      </c>
      <c r="C10" s="22"/>
      <c r="D10" s="22" t="s">
        <v>319</v>
      </c>
      <c r="E10" s="5" t="s">
        <v>320</v>
      </c>
      <c r="F10" s="10" t="s">
        <v>321</v>
      </c>
      <c r="G10" s="7" t="s">
        <v>322</v>
      </c>
      <c r="H10" s="148"/>
      <c r="I10" s="26" t="s">
        <v>323</v>
      </c>
      <c r="J10" s="2"/>
      <c r="K10" s="1"/>
      <c r="L10" s="1"/>
    </row>
    <row r="11" spans="1:12" ht="86.45" customHeight="1" x14ac:dyDescent="0.25">
      <c r="A11" s="22" t="s">
        <v>324</v>
      </c>
      <c r="B11" s="22" t="s">
        <v>325</v>
      </c>
      <c r="C11" s="22"/>
      <c r="D11" s="22" t="s">
        <v>667</v>
      </c>
      <c r="E11" s="5" t="s">
        <v>326</v>
      </c>
      <c r="F11" s="28" t="s">
        <v>327</v>
      </c>
      <c r="G11" s="29" t="s">
        <v>328</v>
      </c>
      <c r="H11" s="148"/>
      <c r="I11" s="22" t="s">
        <v>329</v>
      </c>
      <c r="J11" s="2"/>
      <c r="K11" s="1"/>
      <c r="L11" s="1"/>
    </row>
    <row r="12" spans="1:12" ht="101.45" customHeight="1" x14ac:dyDescent="0.25">
      <c r="A12" s="22" t="s">
        <v>330</v>
      </c>
      <c r="B12" s="22" t="s">
        <v>325</v>
      </c>
      <c r="C12" s="22"/>
      <c r="D12" s="22" t="s">
        <v>331</v>
      </c>
      <c r="E12" s="5" t="s">
        <v>332</v>
      </c>
      <c r="F12" s="10" t="s">
        <v>333</v>
      </c>
      <c r="G12" s="7" t="s">
        <v>334</v>
      </c>
      <c r="H12" s="148"/>
      <c r="I12" s="22" t="s">
        <v>335</v>
      </c>
      <c r="J12" s="8"/>
      <c r="K12" s="1"/>
      <c r="L12" s="1"/>
    </row>
    <row r="13" spans="1:12" ht="45.95" customHeight="1" x14ac:dyDescent="0.25">
      <c r="A13" s="22" t="s">
        <v>337</v>
      </c>
      <c r="B13" s="67" t="s">
        <v>336</v>
      </c>
      <c r="C13" s="22" t="s">
        <v>338</v>
      </c>
      <c r="D13" s="22" t="s">
        <v>339</v>
      </c>
      <c r="E13" s="19" t="s">
        <v>340</v>
      </c>
      <c r="F13" s="28" t="s">
        <v>341</v>
      </c>
      <c r="G13" s="29" t="s">
        <v>342</v>
      </c>
      <c r="H13" s="148"/>
      <c r="I13" s="36" t="s">
        <v>343</v>
      </c>
      <c r="J13" s="199"/>
      <c r="K13" s="1"/>
      <c r="L13" s="1"/>
    </row>
    <row r="14" spans="1:12" ht="45" customHeight="1" x14ac:dyDescent="0.25">
      <c r="A14" s="22" t="s">
        <v>344</v>
      </c>
      <c r="B14" s="22" t="s">
        <v>345</v>
      </c>
      <c r="C14" s="22"/>
      <c r="D14" s="22" t="s">
        <v>346</v>
      </c>
      <c r="E14" s="5" t="s">
        <v>347</v>
      </c>
      <c r="F14" s="10" t="s">
        <v>348</v>
      </c>
      <c r="G14" s="7" t="s">
        <v>349</v>
      </c>
      <c r="H14" s="148"/>
      <c r="I14" s="26" t="s">
        <v>350</v>
      </c>
      <c r="J14" s="2"/>
      <c r="K14" s="1"/>
      <c r="L14" s="1"/>
    </row>
    <row r="15" spans="1:12" ht="43.5" customHeight="1" x14ac:dyDescent="0.25">
      <c r="A15" s="22" t="s">
        <v>351</v>
      </c>
      <c r="B15" s="22" t="s">
        <v>352</v>
      </c>
      <c r="C15" s="22"/>
      <c r="D15" s="22" t="s">
        <v>353</v>
      </c>
      <c r="E15" s="5" t="s">
        <v>354</v>
      </c>
      <c r="F15" s="10" t="s">
        <v>355</v>
      </c>
      <c r="G15" s="7" t="s">
        <v>356</v>
      </c>
      <c r="H15" s="148"/>
      <c r="I15" s="26" t="s">
        <v>357</v>
      </c>
      <c r="J15" s="197"/>
      <c r="K15" s="1"/>
      <c r="L15" s="1"/>
    </row>
    <row r="16" spans="1:12" ht="57.95" customHeight="1" x14ac:dyDescent="0.25">
      <c r="A16" s="22" t="s">
        <v>358</v>
      </c>
      <c r="B16" s="22" t="s">
        <v>299</v>
      </c>
      <c r="C16" s="22"/>
      <c r="D16" s="22" t="s">
        <v>359</v>
      </c>
      <c r="E16" s="5" t="s">
        <v>360</v>
      </c>
      <c r="F16" s="10" t="s">
        <v>361</v>
      </c>
      <c r="G16" s="7" t="s">
        <v>362</v>
      </c>
      <c r="H16" s="148"/>
      <c r="I16" s="36" t="s">
        <v>363</v>
      </c>
      <c r="J16" s="197"/>
      <c r="K16" s="1"/>
      <c r="L16" s="1"/>
    </row>
    <row r="17" spans="1:21" ht="44.1" customHeight="1" x14ac:dyDescent="0.25">
      <c r="A17" s="22" t="s">
        <v>364</v>
      </c>
      <c r="B17" s="22" t="s">
        <v>299</v>
      </c>
      <c r="C17" s="22"/>
      <c r="D17" s="22" t="s">
        <v>365</v>
      </c>
      <c r="E17" s="5" t="s">
        <v>366</v>
      </c>
      <c r="F17" s="6" t="s">
        <v>367</v>
      </c>
      <c r="G17" s="7" t="s">
        <v>368</v>
      </c>
      <c r="H17" s="148"/>
      <c r="I17" s="36" t="s">
        <v>369</v>
      </c>
      <c r="J17" s="197"/>
      <c r="K17" s="1"/>
      <c r="L17" s="1"/>
    </row>
    <row r="18" spans="1:21" ht="101.25" customHeight="1" x14ac:dyDescent="0.25">
      <c r="A18" s="22" t="s">
        <v>370</v>
      </c>
      <c r="B18" s="22" t="s">
        <v>371</v>
      </c>
      <c r="C18" s="22"/>
      <c r="D18" s="22" t="s">
        <v>372</v>
      </c>
      <c r="E18" s="5" t="s">
        <v>373</v>
      </c>
      <c r="F18" s="10" t="s">
        <v>374</v>
      </c>
      <c r="G18" s="7" t="s">
        <v>375</v>
      </c>
      <c r="H18" s="148"/>
      <c r="I18" s="36" t="s">
        <v>376</v>
      </c>
      <c r="J18" s="8"/>
      <c r="K18" s="1"/>
      <c r="L18" s="1"/>
    </row>
    <row r="19" spans="1:21" ht="20.25" x14ac:dyDescent="0.25">
      <c r="A19" s="2"/>
      <c r="B19" s="2"/>
      <c r="C19" s="2"/>
      <c r="D19" s="2" t="s">
        <v>174</v>
      </c>
      <c r="E19" s="2"/>
      <c r="F19" s="2"/>
      <c r="G19" s="37" t="s">
        <v>175</v>
      </c>
      <c r="H19" s="167">
        <f>SUM(H4:H18)</f>
        <v>0</v>
      </c>
      <c r="J19" s="2"/>
      <c r="K19" s="1"/>
      <c r="L19" s="1"/>
    </row>
    <row r="20" spans="1:21" ht="30" x14ac:dyDescent="0.25">
      <c r="A20" s="2"/>
      <c r="B20" s="2"/>
      <c r="C20" s="2"/>
      <c r="D20" s="187"/>
      <c r="E20" s="2"/>
      <c r="F20" s="2"/>
      <c r="G20" s="37" t="s">
        <v>377</v>
      </c>
      <c r="H20" s="167">
        <f>COUNT(H4:H18)</f>
        <v>0</v>
      </c>
      <c r="I20" s="8"/>
      <c r="J20" s="2"/>
      <c r="K20" s="1"/>
      <c r="L20" s="1"/>
    </row>
    <row r="21" spans="1:21" ht="20.25" x14ac:dyDescent="0.25">
      <c r="A21" s="2"/>
      <c r="B21" s="2"/>
      <c r="C21" s="2"/>
      <c r="D21" s="187"/>
      <c r="E21" s="2"/>
      <c r="F21" s="2"/>
      <c r="G21" s="37" t="s">
        <v>378</v>
      </c>
      <c r="H21" s="165" t="str">
        <f>IF(H20&gt;0,H19/(H20*2)*100,"")</f>
        <v/>
      </c>
      <c r="J21" s="2"/>
      <c r="K21" s="1"/>
      <c r="L21" s="1"/>
    </row>
    <row r="22" spans="1:21" ht="15" hidden="1" x14ac:dyDescent="0.2">
      <c r="A22" s="2"/>
      <c r="B22" s="2"/>
      <c r="C22" s="23"/>
      <c r="D22" s="24"/>
      <c r="E22" s="2"/>
      <c r="F22" s="2"/>
      <c r="G22" s="2"/>
      <c r="H22" s="2"/>
      <c r="I22" s="8"/>
      <c r="J22" s="2"/>
      <c r="K22" s="1"/>
      <c r="L22" s="1"/>
      <c r="U22" s="4" t="s">
        <v>379</v>
      </c>
    </row>
    <row r="23" spans="1:21" ht="15" hidden="1" x14ac:dyDescent="0.25">
      <c r="A23" s="2"/>
      <c r="B23" s="2"/>
      <c r="C23" s="2"/>
      <c r="D23" s="2"/>
      <c r="E23" s="2"/>
      <c r="F23" s="2"/>
      <c r="G23" s="2"/>
      <c r="H23" s="2"/>
      <c r="I23" s="8"/>
      <c r="J23" s="2"/>
      <c r="K23" s="1"/>
      <c r="L23" s="1"/>
    </row>
    <row r="24" spans="1:21" ht="15" hidden="1" x14ac:dyDescent="0.25">
      <c r="A24" s="2"/>
      <c r="B24" s="2"/>
      <c r="C24" s="2"/>
      <c r="D24" s="2"/>
      <c r="E24" s="2"/>
      <c r="F24" s="2"/>
      <c r="G24" s="2"/>
      <c r="H24" s="2"/>
      <c r="I24" s="8"/>
      <c r="J24" s="2"/>
      <c r="K24" s="1"/>
      <c r="L24" s="1"/>
    </row>
    <row r="25" spans="1:21" ht="15" hidden="1" x14ac:dyDescent="0.25">
      <c r="A25" s="2"/>
      <c r="B25" s="2"/>
      <c r="C25" s="2"/>
      <c r="D25" s="2"/>
      <c r="E25" s="2"/>
      <c r="F25" s="2"/>
      <c r="G25" s="2"/>
      <c r="H25" s="2"/>
      <c r="J25" s="2"/>
      <c r="K25" s="1"/>
      <c r="L25" s="1"/>
    </row>
    <row r="26" spans="1:21" ht="15" hidden="1" x14ac:dyDescent="0.25">
      <c r="A26" s="2"/>
      <c r="B26" s="2"/>
      <c r="C26" s="23"/>
      <c r="D26" s="23"/>
      <c r="E26" s="2"/>
      <c r="F26" s="2"/>
      <c r="G26" s="2"/>
      <c r="H26" s="2"/>
      <c r="J26" s="2"/>
      <c r="K26" s="1"/>
      <c r="L26" s="1"/>
    </row>
    <row r="27" spans="1:21" ht="15" hidden="1" x14ac:dyDescent="0.2">
      <c r="A27" s="2"/>
      <c r="B27" s="2"/>
      <c r="C27" s="23"/>
      <c r="D27" s="24"/>
      <c r="E27" s="2"/>
      <c r="F27" s="2"/>
      <c r="G27" s="2"/>
      <c r="H27" s="2"/>
      <c r="J27" s="2"/>
      <c r="K27" s="1"/>
      <c r="L27" s="1"/>
    </row>
    <row r="28" spans="1:21" ht="15" hidden="1" x14ac:dyDescent="0.25">
      <c r="A28" s="2"/>
      <c r="B28" s="1"/>
      <c r="C28" s="2"/>
      <c r="D28" s="8"/>
      <c r="E28" s="2"/>
      <c r="F28" s="2"/>
      <c r="G28" s="2"/>
      <c r="H28" s="2"/>
      <c r="J28" s="2"/>
      <c r="K28" s="1"/>
      <c r="L28" s="1"/>
    </row>
    <row r="29" spans="1:21" ht="15" hidden="1" x14ac:dyDescent="0.25">
      <c r="A29" s="2"/>
      <c r="B29" s="2"/>
      <c r="C29" s="2"/>
      <c r="D29" s="2"/>
      <c r="E29" s="2"/>
      <c r="F29" s="2"/>
      <c r="G29" s="2"/>
      <c r="H29" s="2"/>
      <c r="J29" s="2"/>
      <c r="K29" s="1"/>
      <c r="L29" s="1"/>
    </row>
    <row r="30" spans="1:21" ht="15" hidden="1" x14ac:dyDescent="0.25">
      <c r="A30" s="2"/>
      <c r="B30" s="2"/>
      <c r="C30" s="2"/>
      <c r="D30" s="2"/>
      <c r="E30" s="2"/>
      <c r="F30" s="2"/>
      <c r="G30" s="2"/>
      <c r="H30" s="2"/>
      <c r="J30" s="2"/>
      <c r="K30" s="1"/>
      <c r="L30" s="1"/>
    </row>
    <row r="31" spans="1:21" hidden="1" x14ac:dyDescent="0.25">
      <c r="C31" s="8"/>
      <c r="D31" s="8"/>
    </row>
    <row r="32" spans="1:21" hidden="1" x14ac:dyDescent="0.25">
      <c r="I32" s="8"/>
    </row>
    <row r="44" x14ac:dyDescent="0.25"/>
    <row r="45" x14ac:dyDescent="0.25"/>
    <row r="46" x14ac:dyDescent="0.25"/>
    <row r="47" x14ac:dyDescent="0.25"/>
    <row r="48" x14ac:dyDescent="0.25"/>
    <row r="124" spans="4:4" x14ac:dyDescent="0.25">
      <c r="D124" s="186"/>
    </row>
    <row r="125" spans="4:4" x14ac:dyDescent="0.25">
      <c r="D125" s="186"/>
    </row>
    <row r="129" x14ac:dyDescent="0.25"/>
    <row r="130" x14ac:dyDescent="0.25"/>
    <row r="131" x14ac:dyDescent="0.25"/>
    <row r="132" x14ac:dyDescent="0.25"/>
    <row r="133" x14ac:dyDescent="0.25"/>
    <row r="134" x14ac:dyDescent="0.25"/>
    <row r="135" x14ac:dyDescent="0.25"/>
  </sheetData>
  <sortState xmlns:xlrd2="http://schemas.microsoft.com/office/spreadsheetml/2017/richdata2" ref="A7:W9">
    <sortCondition ref="A7:A9"/>
  </sortState>
  <mergeCells count="3">
    <mergeCell ref="A3:G3"/>
    <mergeCell ref="A1:C1"/>
    <mergeCell ref="E1:G1"/>
  </mergeCells>
  <phoneticPr fontId="20" type="noConversion"/>
  <conditionalFormatting sqref="A1">
    <cfRule type="colorScale" priority="10">
      <colorScale>
        <cfvo type="num" val="0"/>
        <cfvo type="num" val="0.5"/>
        <cfvo type="num" val="1"/>
        <color rgb="FFF8696B"/>
        <color rgb="FFFFEB84"/>
        <color rgb="FF63BE7B"/>
      </colorScale>
    </cfRule>
  </conditionalFormatting>
  <conditionalFormatting sqref="D1">
    <cfRule type="colorScale" priority="9">
      <colorScale>
        <cfvo type="num" val="0"/>
        <cfvo type="num" val="0.5"/>
        <cfvo type="num" val="1"/>
        <color rgb="FFF8696B"/>
        <color rgb="FFFFEB84"/>
        <color rgb="FF63BE7B"/>
      </colorScale>
    </cfRule>
  </conditionalFormatting>
  <conditionalFormatting sqref="H1">
    <cfRule type="containsText" dxfId="48" priority="1" operator="containsText" text="Basic">
      <formula>NOT(ISERROR(SEARCH("Basic",H1)))</formula>
    </cfRule>
    <cfRule type="containsText" dxfId="47" priority="2" operator="containsText" text="Not assessed">
      <formula>NOT(ISERROR(SEARCH("Not assessed",H1)))</formula>
    </cfRule>
    <cfRule type="containsText" dxfId="46" priority="3" operator="containsText" text="None">
      <formula>NOT(ISERROR(SEARCH("None",H1)))</formula>
    </cfRule>
    <cfRule type="containsText" dxfId="45" priority="4" operator="containsText" text="Limited">
      <formula>NOT(ISERROR(SEARCH("Limited",H1)))</formula>
    </cfRule>
  </conditionalFormatting>
  <conditionalFormatting sqref="H4:H18">
    <cfRule type="containsBlanks" dxfId="44" priority="16">
      <formula>LEN(TRIM(H4))=0</formula>
    </cfRule>
    <cfRule type="cellIs" dxfId="43" priority="17" operator="equal">
      <formula>0</formula>
    </cfRule>
    <cfRule type="cellIs" dxfId="42" priority="18" operator="equal">
      <formula>1</formula>
    </cfRule>
    <cfRule type="cellIs" dxfId="41" priority="19" operator="equal">
      <formula>2</formula>
    </cfRule>
  </conditionalFormatting>
  <conditionalFormatting sqref="H21">
    <cfRule type="colorScale" priority="11">
      <colorScale>
        <cfvo type="num" val="0"/>
        <cfvo type="num" val="50"/>
        <cfvo type="num" val="100"/>
        <color rgb="FFF8696B"/>
        <color rgb="FFFFEB84"/>
        <color rgb="FF63BE7B"/>
      </colorScale>
    </cfRule>
    <cfRule type="containsBlanks" dxfId="40" priority="12">
      <formula>LEN(TRIM(H21))=0</formula>
    </cfRule>
  </conditionalFormatting>
  <dataValidations count="2">
    <dataValidation allowBlank="1" showInputMessage="1" showErrorMessage="1" errorTitle="You must enter either 3, 2 or 1." error="3 (+++): meets the standard._x000a_2 (++): partially meets the standard._x000a_1 (+): does not meet the standard." sqref="K12:L12 J19:J30 J4:L11 I11:I12 J16 K15:L30 J13:L14" xr:uid="{00000000-0002-0000-0300-000000000000}"/>
    <dataValidation type="whole" allowBlank="1" showInputMessage="1" showErrorMessage="1" error="Value must be 2, 1 or 0" sqref="H4:H18" xr:uid="{4823F326-D12E-4CC2-B434-769EF00AEBE3}">
      <formula1>0</formula1>
      <formula2>2</formula2>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E0E04-1F0E-4A75-BDC4-69CD82C82804}">
  <sheetPr codeName="Sheet9">
    <tabColor rgb="FF9966FF"/>
  </sheetPr>
  <dimension ref="A1:XFB47"/>
  <sheetViews>
    <sheetView showGridLines="0" zoomScale="60" zoomScaleNormal="60" zoomScalePageLayoutView="183" workbookViewId="0">
      <pane ySplit="2" topLeftCell="A3" activePane="bottomLeft" state="frozen"/>
      <selection pane="bottomLeft" activeCell="F10" sqref="F10"/>
    </sheetView>
  </sheetViews>
  <sheetFormatPr defaultColWidth="0" defaultRowHeight="15" zeroHeight="1" x14ac:dyDescent="0.25"/>
  <cols>
    <col min="1" max="1" width="14.42578125" style="3" customWidth="1"/>
    <col min="2" max="2" width="22.28515625" style="4" customWidth="1"/>
    <col min="3" max="3" width="17.28515625" style="4" customWidth="1"/>
    <col min="4" max="4" width="84.140625" style="4" customWidth="1"/>
    <col min="5" max="5" width="29" style="4" customWidth="1"/>
    <col min="6" max="6" width="25.85546875" style="4" customWidth="1"/>
    <col min="7" max="7" width="33.28515625" style="4" customWidth="1"/>
    <col min="8" max="8" width="15.5703125" style="4" bestFit="1" customWidth="1"/>
    <col min="9" max="9" width="116.28515625" style="4" customWidth="1"/>
    <col min="10" max="10" width="59.5703125" style="4" customWidth="1"/>
    <col min="11" max="23" width="0" style="4" hidden="1" customWidth="1"/>
    <col min="24" max="16382" width="8.85546875" style="4" hidden="1"/>
    <col min="16383" max="16383" width="0.28515625" style="4" customWidth="1"/>
    <col min="16384" max="16384" width="0.140625" style="4" customWidth="1"/>
  </cols>
  <sheetData>
    <row r="1" spans="1:13" ht="45.6" customHeight="1" x14ac:dyDescent="0.25">
      <c r="A1" s="261">
        <f>'Summary Tables'!E11</f>
        <v>0</v>
      </c>
      <c r="B1" s="261"/>
      <c r="C1" s="261"/>
      <c r="D1" s="179">
        <f>'Summary Tables'!E6/'Summary Tables'!D6</f>
        <v>0</v>
      </c>
      <c r="E1" s="262" t="s">
        <v>45</v>
      </c>
      <c r="F1" s="263"/>
      <c r="G1" s="264"/>
      <c r="H1" s="177" t="str">
        <f>'Summary Tables'!I6</f>
        <v>JMP level: Not assessed</v>
      </c>
    </row>
    <row r="2" spans="1:13" s="3" customFormat="1" x14ac:dyDescent="0.25">
      <c r="A2" s="90" t="s">
        <v>46</v>
      </c>
      <c r="B2" s="90" t="s">
        <v>47</v>
      </c>
      <c r="C2" s="223" t="s">
        <v>644</v>
      </c>
      <c r="D2" s="90" t="s">
        <v>48</v>
      </c>
      <c r="E2" s="14" t="s">
        <v>49</v>
      </c>
      <c r="F2" s="9" t="s">
        <v>50</v>
      </c>
      <c r="G2" s="15" t="s">
        <v>51</v>
      </c>
      <c r="H2" s="1" t="s">
        <v>52</v>
      </c>
      <c r="I2" s="90" t="s">
        <v>53</v>
      </c>
      <c r="J2" s="3" t="s">
        <v>380</v>
      </c>
    </row>
    <row r="3" spans="1:13" s="3" customFormat="1" ht="143.1" customHeight="1" x14ac:dyDescent="0.25">
      <c r="A3" s="94" t="s">
        <v>381</v>
      </c>
      <c r="B3" s="91" t="s">
        <v>382</v>
      </c>
      <c r="C3" s="91" t="s">
        <v>653</v>
      </c>
      <c r="D3" s="91" t="s">
        <v>627</v>
      </c>
      <c r="E3" s="5" t="s">
        <v>383</v>
      </c>
      <c r="F3" s="6" t="s">
        <v>384</v>
      </c>
      <c r="G3" s="7" t="s">
        <v>385</v>
      </c>
      <c r="H3" s="148"/>
      <c r="I3" s="92" t="s">
        <v>386</v>
      </c>
      <c r="J3" s="8"/>
    </row>
    <row r="4" spans="1:13" s="3" customFormat="1" ht="40.5" customHeight="1" x14ac:dyDescent="0.25">
      <c r="A4" s="94" t="s">
        <v>387</v>
      </c>
      <c r="B4" s="91" t="s">
        <v>382</v>
      </c>
      <c r="C4" s="91"/>
      <c r="D4" s="92" t="s">
        <v>388</v>
      </c>
      <c r="E4" s="5" t="s">
        <v>389</v>
      </c>
      <c r="F4" s="6" t="s">
        <v>390</v>
      </c>
      <c r="G4" s="7" t="s">
        <v>391</v>
      </c>
      <c r="H4" s="148"/>
      <c r="I4" s="91" t="s">
        <v>392</v>
      </c>
    </row>
    <row r="5" spans="1:13" ht="29.1" customHeight="1" x14ac:dyDescent="0.25">
      <c r="A5" s="96" t="s">
        <v>393</v>
      </c>
      <c r="B5" s="56" t="s">
        <v>382</v>
      </c>
      <c r="C5" s="56"/>
      <c r="D5" s="57" t="s">
        <v>394</v>
      </c>
      <c r="E5" s="53" t="s">
        <v>395</v>
      </c>
      <c r="F5" s="53" t="s">
        <v>395</v>
      </c>
      <c r="G5" s="53" t="s">
        <v>395</v>
      </c>
      <c r="H5" s="54" t="s">
        <v>396</v>
      </c>
      <c r="I5" s="93" t="s">
        <v>397</v>
      </c>
      <c r="K5" s="2"/>
      <c r="L5" s="1"/>
      <c r="M5" s="1"/>
    </row>
    <row r="6" spans="1:13" s="3" customFormat="1" ht="30" customHeight="1" x14ac:dyDescent="0.25">
      <c r="A6" s="94" t="s">
        <v>398</v>
      </c>
      <c r="B6" s="91" t="s">
        <v>399</v>
      </c>
      <c r="C6" s="91"/>
      <c r="D6" s="91" t="s">
        <v>400</v>
      </c>
      <c r="E6" s="5" t="s">
        <v>401</v>
      </c>
      <c r="F6" s="6" t="s">
        <v>402</v>
      </c>
      <c r="G6" s="7" t="s">
        <v>403</v>
      </c>
      <c r="H6" s="148"/>
      <c r="I6" s="91" t="s">
        <v>404</v>
      </c>
    </row>
    <row r="7" spans="1:13" s="3" customFormat="1" ht="87.95" customHeight="1" x14ac:dyDescent="0.25">
      <c r="A7" s="94" t="s">
        <v>405</v>
      </c>
      <c r="B7" s="91" t="s">
        <v>406</v>
      </c>
      <c r="C7" s="91"/>
      <c r="D7" s="91" t="s">
        <v>407</v>
      </c>
      <c r="E7" s="5" t="s">
        <v>408</v>
      </c>
      <c r="F7" s="6" t="s">
        <v>409</v>
      </c>
      <c r="G7" s="7" t="s">
        <v>410</v>
      </c>
      <c r="H7" s="148"/>
      <c r="I7" s="91" t="s">
        <v>411</v>
      </c>
    </row>
    <row r="8" spans="1:13" ht="59.45" customHeight="1" x14ac:dyDescent="0.25">
      <c r="A8" s="94" t="s">
        <v>412</v>
      </c>
      <c r="B8" s="94" t="s">
        <v>413</v>
      </c>
      <c r="C8" s="94"/>
      <c r="D8" s="91" t="s">
        <v>414</v>
      </c>
      <c r="E8" s="5" t="s">
        <v>415</v>
      </c>
      <c r="F8" s="6" t="s">
        <v>416</v>
      </c>
      <c r="G8" s="193" t="s">
        <v>417</v>
      </c>
      <c r="H8" s="194"/>
      <c r="I8" s="92" t="s">
        <v>418</v>
      </c>
      <c r="J8" s="8"/>
      <c r="K8" s="195"/>
      <c r="L8" s="195"/>
    </row>
    <row r="9" spans="1:13" ht="20.25" x14ac:dyDescent="0.25">
      <c r="D9" s="4" t="s">
        <v>174</v>
      </c>
      <c r="G9" s="95" t="s">
        <v>175</v>
      </c>
      <c r="H9" s="168">
        <f>SUM(H3,H4,H6,H7,H8)</f>
        <v>0</v>
      </c>
      <c r="J9" s="58"/>
      <c r="K9" s="1"/>
      <c r="L9" s="1"/>
    </row>
    <row r="10" spans="1:13" ht="30" x14ac:dyDescent="0.25">
      <c r="D10" s="186"/>
      <c r="G10" s="95" t="s">
        <v>419</v>
      </c>
      <c r="H10" s="168">
        <f>COUNT(H3:H4,H6:H8)</f>
        <v>0</v>
      </c>
    </row>
    <row r="11" spans="1:13" ht="43.5" customHeight="1" x14ac:dyDescent="0.25">
      <c r="D11" s="186"/>
      <c r="G11" s="95" t="s">
        <v>420</v>
      </c>
      <c r="H11" s="165" t="str">
        <f>IF(H10&gt;0,H9/(H10*2)*100,"")</f>
        <v/>
      </c>
      <c r="J11" s="1"/>
      <c r="K11" s="1"/>
      <c r="L11" s="1"/>
    </row>
    <row r="12" spans="1:13" ht="43.5" hidden="1" customHeight="1" x14ac:dyDescent="0.25">
      <c r="J12" s="1"/>
      <c r="K12" s="1"/>
      <c r="L12" s="1"/>
    </row>
    <row r="13" spans="1:13" ht="43.5" hidden="1" customHeight="1" x14ac:dyDescent="0.25">
      <c r="J13" s="1"/>
      <c r="K13" s="1"/>
      <c r="L13" s="1"/>
    </row>
    <row r="14" spans="1:13" ht="43.5" hidden="1" customHeight="1" x14ac:dyDescent="0.25">
      <c r="I14" s="8"/>
      <c r="J14" s="1"/>
      <c r="K14" s="1"/>
      <c r="L14" s="1"/>
    </row>
    <row r="15" spans="1:13" ht="43.5" hidden="1" customHeight="1" x14ac:dyDescent="0.25">
      <c r="I15" s="8"/>
      <c r="J15" s="1"/>
      <c r="K15" s="1"/>
      <c r="L15" s="1"/>
    </row>
    <row r="16" spans="1:13" ht="43.5" hidden="1" customHeight="1" x14ac:dyDescent="0.25">
      <c r="I16" s="8"/>
      <c r="J16" s="1"/>
      <c r="K16" s="1"/>
      <c r="L16" s="1"/>
    </row>
    <row r="17" spans="9:21" hidden="1" x14ac:dyDescent="0.25">
      <c r="J17" s="1"/>
      <c r="K17" s="1"/>
      <c r="L17" s="1"/>
    </row>
    <row r="18" spans="9:21" hidden="1" x14ac:dyDescent="0.25">
      <c r="I18" s="8"/>
      <c r="J18" s="1"/>
      <c r="K18" s="1"/>
      <c r="L18" s="1"/>
    </row>
    <row r="19" spans="9:21" hidden="1" x14ac:dyDescent="0.25">
      <c r="J19" s="1"/>
      <c r="K19" s="1"/>
      <c r="L19" s="1"/>
    </row>
    <row r="20" spans="9:21" hidden="1" x14ac:dyDescent="0.25">
      <c r="I20" s="8"/>
      <c r="J20" s="1"/>
      <c r="K20" s="1"/>
      <c r="L20" s="1"/>
    </row>
    <row r="21" spans="9:21" hidden="1" x14ac:dyDescent="0.25">
      <c r="I21" s="8"/>
      <c r="J21" s="1"/>
      <c r="K21" s="1"/>
      <c r="L21" s="1"/>
      <c r="U21" s="4" t="s">
        <v>379</v>
      </c>
    </row>
    <row r="22" spans="9:21" hidden="1" x14ac:dyDescent="0.25">
      <c r="I22" s="8"/>
      <c r="J22" s="1"/>
      <c r="K22" s="1"/>
      <c r="L22" s="1"/>
    </row>
    <row r="23" spans="9:21" hidden="1" x14ac:dyDescent="0.25">
      <c r="J23" s="1"/>
      <c r="K23" s="1"/>
      <c r="L23" s="1"/>
    </row>
    <row r="24" spans="9:21" hidden="1" x14ac:dyDescent="0.25">
      <c r="J24" s="1"/>
      <c r="K24" s="1"/>
      <c r="L24" s="1"/>
    </row>
    <row r="25" spans="9:21" hidden="1" x14ac:dyDescent="0.25">
      <c r="J25" s="1"/>
      <c r="K25" s="1"/>
      <c r="L25" s="1"/>
    </row>
    <row r="26" spans="9:21" hidden="1" x14ac:dyDescent="0.25">
      <c r="J26" s="1"/>
      <c r="K26" s="1"/>
      <c r="L26" s="1"/>
    </row>
    <row r="27" spans="9:21" ht="30.75" hidden="1" customHeight="1" x14ac:dyDescent="0.25">
      <c r="J27" s="1"/>
      <c r="K27" s="1"/>
      <c r="L27" s="1"/>
    </row>
    <row r="28" spans="9:21" hidden="1" x14ac:dyDescent="0.25">
      <c r="J28" s="1"/>
      <c r="K28" s="1"/>
      <c r="L28" s="1"/>
    </row>
    <row r="29" spans="9:21" hidden="1" x14ac:dyDescent="0.25">
      <c r="J29" s="1"/>
      <c r="K29" s="1"/>
      <c r="L29" s="1"/>
    </row>
    <row r="30" spans="9:21" hidden="1" x14ac:dyDescent="0.25">
      <c r="I30" s="8"/>
    </row>
    <row r="33" spans="4:4" x14ac:dyDescent="0.25">
      <c r="D33" s="186"/>
    </row>
    <row r="34" spans="4:4" x14ac:dyDescent="0.25">
      <c r="D34" s="186"/>
    </row>
    <row r="35" spans="4:4" x14ac:dyDescent="0.25"/>
    <row r="36" spans="4:4" x14ac:dyDescent="0.25"/>
    <row r="37" spans="4:4" x14ac:dyDescent="0.25"/>
    <row r="38" spans="4:4" x14ac:dyDescent="0.25"/>
    <row r="39" spans="4:4" x14ac:dyDescent="0.25"/>
    <row r="40" spans="4:4" x14ac:dyDescent="0.25"/>
    <row r="41" spans="4:4" x14ac:dyDescent="0.25"/>
    <row r="42" spans="4:4" x14ac:dyDescent="0.25"/>
    <row r="43" spans="4:4" x14ac:dyDescent="0.25"/>
    <row r="44" spans="4:4" x14ac:dyDescent="0.25"/>
    <row r="45" spans="4:4" x14ac:dyDescent="0.25"/>
    <row r="46" spans="4:4" x14ac:dyDescent="0.25"/>
    <row r="47" spans="4:4" x14ac:dyDescent="0.25"/>
  </sheetData>
  <mergeCells count="2">
    <mergeCell ref="A1:C1"/>
    <mergeCell ref="E1:G1"/>
  </mergeCells>
  <conditionalFormatting sqref="A1">
    <cfRule type="colorScale" priority="10">
      <colorScale>
        <cfvo type="num" val="0"/>
        <cfvo type="num" val="0.5"/>
        <cfvo type="num" val="1"/>
        <color rgb="FFF8696B"/>
        <color rgb="FFFFEB84"/>
        <color rgb="FF63BE7B"/>
      </colorScale>
    </cfRule>
  </conditionalFormatting>
  <conditionalFormatting sqref="D1">
    <cfRule type="colorScale" priority="9">
      <colorScale>
        <cfvo type="num" val="0"/>
        <cfvo type="num" val="0.5"/>
        <cfvo type="num" val="1"/>
        <color rgb="FFF8696B"/>
        <color rgb="FFFFEB84"/>
        <color rgb="FF63BE7B"/>
      </colorScale>
    </cfRule>
  </conditionalFormatting>
  <conditionalFormatting sqref="H1">
    <cfRule type="containsText" dxfId="39" priority="1" operator="containsText" text="Basic">
      <formula>NOT(ISERROR(SEARCH("Basic",H1)))</formula>
    </cfRule>
    <cfRule type="containsText" dxfId="38" priority="2" operator="containsText" text="Not assessed">
      <formula>NOT(ISERROR(SEARCH("Not assessed",H1)))</formula>
    </cfRule>
    <cfRule type="containsText" dxfId="37" priority="3" operator="containsText" text="None">
      <formula>NOT(ISERROR(SEARCH("None",H1)))</formula>
    </cfRule>
    <cfRule type="containsText" dxfId="36" priority="4" operator="containsText" text="Limited">
      <formula>NOT(ISERROR(SEARCH("Limited",H1)))</formula>
    </cfRule>
  </conditionalFormatting>
  <conditionalFormatting sqref="H3:H4">
    <cfRule type="containsBlanks" dxfId="35" priority="21">
      <formula>LEN(TRIM(H3))=0</formula>
    </cfRule>
    <cfRule type="cellIs" dxfId="34" priority="22" operator="equal">
      <formula>0</formula>
    </cfRule>
    <cfRule type="cellIs" dxfId="33" priority="23" operator="equal">
      <formula>1</formula>
    </cfRule>
    <cfRule type="cellIs" dxfId="32" priority="24" operator="equal">
      <formula>2</formula>
    </cfRule>
  </conditionalFormatting>
  <conditionalFormatting sqref="H5">
    <cfRule type="colorScale" priority="45">
      <colorScale>
        <cfvo type="min"/>
        <cfvo type="percentile" val="50"/>
        <cfvo type="max"/>
        <color rgb="FFF8696B"/>
        <color rgb="FFFFEB84"/>
        <color rgb="FF63BE7B"/>
      </colorScale>
    </cfRule>
  </conditionalFormatting>
  <conditionalFormatting sqref="H6:H8">
    <cfRule type="containsBlanks" dxfId="31" priority="17">
      <formula>LEN(TRIM(H6))=0</formula>
    </cfRule>
    <cfRule type="cellIs" dxfId="30" priority="18" operator="equal">
      <formula>0</formula>
    </cfRule>
    <cfRule type="cellIs" dxfId="29" priority="19" operator="equal">
      <formula>1</formula>
    </cfRule>
    <cfRule type="cellIs" dxfId="28" priority="20" operator="equal">
      <formula>2</formula>
    </cfRule>
  </conditionalFormatting>
  <conditionalFormatting sqref="H11">
    <cfRule type="colorScale" priority="11">
      <colorScale>
        <cfvo type="num" val="0"/>
        <cfvo type="num" val="50"/>
        <cfvo type="num" val="100"/>
        <color rgb="FFF8696B"/>
        <color rgb="FFFFEB84"/>
        <color rgb="FF63BE7B"/>
      </colorScale>
    </cfRule>
    <cfRule type="containsBlanks" dxfId="27" priority="12">
      <formula>LEN(TRIM(H11))=0</formula>
    </cfRule>
  </conditionalFormatting>
  <dataValidations count="2">
    <dataValidation allowBlank="1" showInputMessage="1" showErrorMessage="1" errorTitle="You must enter either 3, 2 or 1." error="3 (+++): meets the standard._x000a_2 (++): partially meets the standard._x000a_1 (+): does not meet the standard." sqref="K5:M6 J11:L29 J8:L9" xr:uid="{8CBAC606-7C4D-4724-9F8E-C222700A1202}"/>
    <dataValidation type="whole" allowBlank="1" showInputMessage="1" showErrorMessage="1" error="Value must be 2, 1 or 0" sqref="H3:H4 H6:H8" xr:uid="{6288222E-51B1-4F1D-B03B-B72A79C2651E}">
      <formula1>0</formula1>
      <formula2>2</formula2>
    </dataValidation>
  </dataValidations>
  <pageMargins left="0.7" right="0.7" top="0.75" bottom="0.75" header="0.3" footer="0.3"/>
  <pageSetup scale="58" orientation="portrait" r:id="rId1"/>
  <colBreaks count="1" manualBreakCount="1">
    <brk id="4" min="1" max="47"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Instructions</vt:lpstr>
      <vt:lpstr>Facility info</vt:lpstr>
      <vt:lpstr>lists</vt:lpstr>
      <vt:lpstr>Summary Tables</vt:lpstr>
      <vt:lpstr>Steps 3-5</vt:lpstr>
      <vt:lpstr>1 Water</vt:lpstr>
      <vt:lpstr>2 Sanitation</vt:lpstr>
      <vt:lpstr>3 Health care waste</vt:lpstr>
      <vt:lpstr>4 Hand hygiene</vt:lpstr>
      <vt:lpstr>5 Environmental cleaning</vt:lpstr>
      <vt:lpstr>6 Energy &amp; environment</vt:lpstr>
      <vt:lpstr>7 Management &amp; workforce</vt:lpstr>
      <vt:lpstr>Record of changes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Reviewer</dc:creator>
  <cp:keywords/>
  <dc:description/>
  <cp:lastModifiedBy>Zamokuhle Mntambo</cp:lastModifiedBy>
  <cp:revision/>
  <dcterms:created xsi:type="dcterms:W3CDTF">2020-01-23T04:23:45Z</dcterms:created>
  <dcterms:modified xsi:type="dcterms:W3CDTF">2026-04-09T09:37:03Z</dcterms:modified>
  <cp:category/>
  <cp:contentStatus/>
</cp:coreProperties>
</file>