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hidePivotFieldList="1" defaultThemeVersion="124226"/>
  <mc:AlternateContent xmlns:mc="http://schemas.openxmlformats.org/markup-compatibility/2006">
    <mc:Choice Requires="x15">
      <x15ac:absPath xmlns:x15ac="http://schemas.microsoft.com/office/spreadsheetml/2010/11/ac" url="https://ndoh-my.sharepoint.com/personal/pam_masilela_health_gov_za/Documents/Desktop/Desktop-September 2026/fLAVIA/"/>
    </mc:Choice>
  </mc:AlternateContent>
  <xr:revisionPtr revIDLastSave="0" documentId="8_{C5FDCF6D-B98F-4C7E-983D-768EA0F20072}" xr6:coauthVersionLast="47" xr6:coauthVersionMax="47" xr10:uidLastSave="{00000000-0000-0000-0000-000000000000}"/>
  <bookViews>
    <workbookView xWindow="-28920" yWindow="960" windowWidth="29040" windowHeight="15720" tabRatio="868" activeTab="4" xr2:uid="{00000000-000D-0000-FFFF-FFFF00000000}"/>
  </bookViews>
  <sheets>
    <sheet name="Summary" sheetId="1" r:id="rId1"/>
    <sheet name="All groups of core capacities" sheetId="2" r:id="rId2"/>
    <sheet name="PoE ID" sheetId="3" r:id="rId3"/>
    <sheet name="coordination and communication" sheetId="4" r:id="rId4"/>
    <sheet name="Core capacity at all times" sheetId="5" r:id="rId5"/>
    <sheet name="Core capacity for  PHEIC" sheetId="6" r:id="rId6"/>
    <sheet name="Reference" sheetId="7" r:id="rId7"/>
    <sheet name="Language" sheetId="8" r:id="rId8"/>
    <sheet name="Compatibility Report" sheetId="9" r:id="rId9"/>
  </sheets>
  <definedNames>
    <definedName name="_xlnm._FilterDatabase" localSheetId="3" hidden="1">'coordination and communication'!$B$2:$B$20</definedName>
    <definedName name="_Toc222560245" localSheetId="7">Language!$B$47</definedName>
    <definedName name="OLE_LINK1" localSheetId="7">Language!$C$244</definedName>
    <definedName name="OLE_LINK3" localSheetId="7">Language!#REF!</definedName>
    <definedName name="_xlnm.Print_Area" localSheetId="1">'All groups of core capacities'!$A$1:$B$8</definedName>
    <definedName name="_xlnm.Print_Area" localSheetId="3">'coordination and communication'!$A$1:$F$24</definedName>
    <definedName name="_xlnm.Print_Area" localSheetId="4">'Core capacity at all times'!$A$1:$H$83</definedName>
    <definedName name="_xlnm.Print_Area" localSheetId="5">'Core capacity for  PHEIC'!$A$1:$G$41</definedName>
    <definedName name="_xlnm.Print_Area" localSheetId="7">Language!$A$1:$D$243</definedName>
    <definedName name="_xlnm.Print_Area" localSheetId="2">'PoE ID'!$A$1:$C$55</definedName>
    <definedName name="_xlnm.Print_Area" localSheetId="0">Summary!$A$1:$I$79</definedName>
    <definedName name="Z_084E72A0_E2F1_4E5C_8A06_61C30C44C787_.wvu.Cols" localSheetId="0" hidden="1">Summary!$F:$F</definedName>
    <definedName name="Z_084E72A0_E2F1_4E5C_8A06_61C30C44C787_.wvu.FilterData" localSheetId="3" hidden="1">'coordination and communication'!$B$2:$B$20</definedName>
    <definedName name="Z_084E72A0_E2F1_4E5C_8A06_61C30C44C787_.wvu.PrintArea" localSheetId="3" hidden="1">'coordination and communication'!$A$1:$B$4</definedName>
    <definedName name="Z_084E72A0_E2F1_4E5C_8A06_61C30C44C787_.wvu.PrintArea" localSheetId="4" hidden="1">'Core capacity at all times'!$A$1:$B$6</definedName>
    <definedName name="Z_084E72A0_E2F1_4E5C_8A06_61C30C44C787_.wvu.PrintArea" localSheetId="5" hidden="1">'Core capacity for  PHEIC'!$A$1:$B$8</definedName>
    <definedName name="Z_084E72A0_E2F1_4E5C_8A06_61C30C44C787_.wvu.PrintArea" localSheetId="2" hidden="1">'PoE ID'!$A$1:$B$42</definedName>
    <definedName name="Z_084E72A0_E2F1_4E5C_8A06_61C30C44C787_.wvu.PrintArea" localSheetId="0" hidden="1">Summary!$A$1:$I$96</definedName>
    <definedName name="Z_0E75C15A_28F7_4E8D_9B10_2EDDF7CF337A_.wvu.Cols" localSheetId="0" hidden="1">Summary!$F:$F</definedName>
    <definedName name="Z_0E75C15A_28F7_4E8D_9B10_2EDDF7CF337A_.wvu.FilterData" localSheetId="3" hidden="1">'coordination and communication'!$B$2:$B$20</definedName>
    <definedName name="Z_0E75C15A_28F7_4E8D_9B10_2EDDF7CF337A_.wvu.PrintArea" localSheetId="1" hidden="1">'All groups of core capacities'!$A$1:$B$8</definedName>
    <definedName name="Z_0E75C15A_28F7_4E8D_9B10_2EDDF7CF337A_.wvu.PrintArea" localSheetId="3" hidden="1">'coordination and communication'!$A$1:$F$24</definedName>
    <definedName name="Z_0E75C15A_28F7_4E8D_9B10_2EDDF7CF337A_.wvu.PrintArea" localSheetId="4" hidden="1">'Core capacity at all times'!$A$1:$H$83</definedName>
    <definedName name="Z_0E75C15A_28F7_4E8D_9B10_2EDDF7CF337A_.wvu.PrintArea" localSheetId="5" hidden="1">'Core capacity for  PHEIC'!$A$1:$G$41</definedName>
    <definedName name="Z_0E75C15A_28F7_4E8D_9B10_2EDDF7CF337A_.wvu.PrintArea" localSheetId="7" hidden="1">Language!$A$1:$D$243</definedName>
    <definedName name="Z_0E75C15A_28F7_4E8D_9B10_2EDDF7CF337A_.wvu.PrintArea" localSheetId="2" hidden="1">'PoE ID'!$A$1:$C$55</definedName>
    <definedName name="Z_0E75C15A_28F7_4E8D_9B10_2EDDF7CF337A_.wvu.PrintArea" localSheetId="0" hidden="1">Summary!$A$1:$I$79</definedName>
    <definedName name="Z_4F6E7C1A_2400_474E_9C37_A9161097D810_.wvu.Cols" localSheetId="0" hidden="1">Summary!$F:$F</definedName>
    <definedName name="Z_4F6E7C1A_2400_474E_9C37_A9161097D810_.wvu.FilterData" localSheetId="3" hidden="1">'coordination and communication'!$B$2:$B$20</definedName>
    <definedName name="Z_4F6E7C1A_2400_474E_9C37_A9161097D810_.wvu.PrintArea" localSheetId="1" hidden="1">'All groups of core capacities'!$A$1:$B$8</definedName>
    <definedName name="Z_4F6E7C1A_2400_474E_9C37_A9161097D810_.wvu.PrintArea" localSheetId="3" hidden="1">'coordination and communication'!$A$1:$F$24</definedName>
    <definedName name="Z_4F6E7C1A_2400_474E_9C37_A9161097D810_.wvu.PrintArea" localSheetId="4" hidden="1">'Core capacity at all times'!$A$1:$H$83</definedName>
    <definedName name="Z_4F6E7C1A_2400_474E_9C37_A9161097D810_.wvu.PrintArea" localSheetId="5" hidden="1">'Core capacity for  PHEIC'!$A$1:$G$41</definedName>
    <definedName name="Z_4F6E7C1A_2400_474E_9C37_A9161097D810_.wvu.PrintArea" localSheetId="7" hidden="1">Language!$A$1:$D$243</definedName>
    <definedName name="Z_4F6E7C1A_2400_474E_9C37_A9161097D810_.wvu.PrintArea" localSheetId="2" hidden="1">'PoE ID'!$A$1:$C$55</definedName>
    <definedName name="Z_4F6E7C1A_2400_474E_9C37_A9161097D810_.wvu.PrintArea" localSheetId="0" hidden="1">Summary!$A$1:$I$79</definedName>
    <definedName name="Z_7BE173F6_6DD4_498D_B4C9_B5A64A90DC86_.wvu.Cols" localSheetId="0" hidden="1">Summary!$F:$F</definedName>
    <definedName name="Z_7BE173F6_6DD4_498D_B4C9_B5A64A90DC86_.wvu.FilterData" localSheetId="3" hidden="1">'coordination and communication'!$B$2:$B$20</definedName>
    <definedName name="Z_7BE173F6_6DD4_498D_B4C9_B5A64A90DC86_.wvu.PrintArea" localSheetId="1" hidden="1">'All groups of core capacities'!$A$1:$B$8</definedName>
    <definedName name="Z_7BE173F6_6DD4_498D_B4C9_B5A64A90DC86_.wvu.PrintArea" localSheetId="3" hidden="1">'coordination and communication'!$A$1:$F$24</definedName>
    <definedName name="Z_7BE173F6_6DD4_498D_B4C9_B5A64A90DC86_.wvu.PrintArea" localSheetId="4" hidden="1">'Core capacity at all times'!$A$1:$H$83</definedName>
    <definedName name="Z_7BE173F6_6DD4_498D_B4C9_B5A64A90DC86_.wvu.PrintArea" localSheetId="5" hidden="1">'Core capacity for  PHEIC'!$A$1:$G$41</definedName>
    <definedName name="Z_7BE173F6_6DD4_498D_B4C9_B5A64A90DC86_.wvu.PrintArea" localSheetId="7" hidden="1">Language!$A$1:$D$243</definedName>
    <definedName name="Z_7BE173F6_6DD4_498D_B4C9_B5A64A90DC86_.wvu.PrintArea" localSheetId="2" hidden="1">'PoE ID'!$A$1:$C$55</definedName>
    <definedName name="Z_7BE173F6_6DD4_498D_B4C9_B5A64A90DC86_.wvu.PrintArea" localSheetId="0" hidden="1">Summary!$A$1:$I$79</definedName>
    <definedName name="Z_7FD4BC23_1966_4E07_B6C8_958F6F56588B_.wvu.Cols" localSheetId="0" hidden="1">Summary!$F:$F</definedName>
    <definedName name="Z_7FD4BC23_1966_4E07_B6C8_958F6F56588B_.wvu.FilterData" localSheetId="3" hidden="1">'coordination and communication'!$B$2:$B$20</definedName>
    <definedName name="Z_7FD4BC23_1966_4E07_B6C8_958F6F56588B_.wvu.PrintArea" localSheetId="1" hidden="1">'All groups of core capacities'!$A$1:$B$5</definedName>
    <definedName name="Z_7FD4BC23_1966_4E07_B6C8_958F6F56588B_.wvu.PrintArea" localSheetId="3" hidden="1">'coordination and communication'!$A$1:$F$20</definedName>
    <definedName name="Z_7FD4BC23_1966_4E07_B6C8_958F6F56588B_.wvu.PrintArea" localSheetId="4" hidden="1">'Core capacity at all times'!$A$1:$H$81</definedName>
    <definedName name="Z_7FD4BC23_1966_4E07_B6C8_958F6F56588B_.wvu.PrintArea" localSheetId="5" hidden="1">'Core capacity for  PHEIC'!$A$1:$G$40</definedName>
    <definedName name="Z_7FD4BC23_1966_4E07_B6C8_958F6F56588B_.wvu.PrintArea" localSheetId="2" hidden="1">'PoE ID'!$A$1:$B$55</definedName>
    <definedName name="Z_7FD4BC23_1966_4E07_B6C8_958F6F56588B_.wvu.PrintArea" localSheetId="0" hidden="1">Summary!$A$1:$I$83</definedName>
    <definedName name="Z_A9BB700F_9925_461E_AE50_D87D28516CAD_.wvu.Cols" localSheetId="0" hidden="1">Summary!$F:$F</definedName>
    <definedName name="Z_A9BB700F_9925_461E_AE50_D87D28516CAD_.wvu.FilterData" localSheetId="3" hidden="1">'coordination and communication'!$B$2:$B$20</definedName>
    <definedName name="Z_A9BB700F_9925_461E_AE50_D87D28516CAD_.wvu.PrintArea" localSheetId="3" hidden="1">'coordination and communication'!$A$1:$B$4</definedName>
    <definedName name="Z_A9BB700F_9925_461E_AE50_D87D28516CAD_.wvu.PrintArea" localSheetId="4" hidden="1">'Core capacity at all times'!$A$1:$B$6</definedName>
    <definedName name="Z_A9BB700F_9925_461E_AE50_D87D28516CAD_.wvu.PrintArea" localSheetId="5" hidden="1">'Core capacity for  PHEIC'!$A$1:$B$8</definedName>
    <definedName name="Z_A9BB700F_9925_461E_AE50_D87D28516CAD_.wvu.PrintArea" localSheetId="2" hidden="1">'PoE ID'!$A$1:$B$42</definedName>
    <definedName name="Z_A9BB700F_9925_461E_AE50_D87D28516CAD_.wvu.PrintArea" localSheetId="0" hidden="1">Summary!$A$1:$I$96</definedName>
    <definedName name="Z_B69F6FA7_416F_435D_9B09_75B32E10761F_.wvu.Cols" localSheetId="0" hidden="1">Summary!$F:$F</definedName>
    <definedName name="Z_B69F6FA7_416F_435D_9B09_75B32E10761F_.wvu.FilterData" localSheetId="3" hidden="1">'coordination and communication'!$B$2:$B$20</definedName>
    <definedName name="Z_B69F6FA7_416F_435D_9B09_75B32E10761F_.wvu.PrintArea" localSheetId="3" hidden="1">'coordination and communication'!$A$1:$B$4</definedName>
    <definedName name="Z_B69F6FA7_416F_435D_9B09_75B32E10761F_.wvu.PrintArea" localSheetId="4" hidden="1">'Core capacity at all times'!$A$1:$B$6</definedName>
    <definedName name="Z_B69F6FA7_416F_435D_9B09_75B32E10761F_.wvu.PrintArea" localSheetId="5" hidden="1">'Core capacity for  PHEIC'!$A$1:$B$8</definedName>
    <definedName name="Z_B69F6FA7_416F_435D_9B09_75B32E10761F_.wvu.PrintArea" localSheetId="2" hidden="1">'PoE ID'!$A$1:$B$42</definedName>
    <definedName name="Z_B69F6FA7_416F_435D_9B09_75B32E10761F_.wvu.PrintArea" localSheetId="0" hidden="1">Summary!$A$1:$I$96</definedName>
    <definedName name="Z_E0620457_8314_4453_99A0_1B4B90EFAFF4_.wvu.Cols" localSheetId="0" hidden="1">Summary!$F:$F</definedName>
    <definedName name="Z_E0620457_8314_4453_99A0_1B4B90EFAFF4_.wvu.FilterData" localSheetId="3" hidden="1">'coordination and communication'!$B$2:$B$20</definedName>
    <definedName name="Z_E0620457_8314_4453_99A0_1B4B90EFAFF4_.wvu.PrintArea" localSheetId="1" hidden="1">'All groups of core capacities'!$A$1:$B$8</definedName>
    <definedName name="Z_E0620457_8314_4453_99A0_1B4B90EFAFF4_.wvu.PrintArea" localSheetId="3" hidden="1">'coordination and communication'!$A$1:$F$24</definedName>
    <definedName name="Z_E0620457_8314_4453_99A0_1B4B90EFAFF4_.wvu.PrintArea" localSheetId="4" hidden="1">'Core capacity at all times'!$A$1:$H$83</definedName>
    <definedName name="Z_E0620457_8314_4453_99A0_1B4B90EFAFF4_.wvu.PrintArea" localSheetId="5" hidden="1">'Core capacity for  PHEIC'!$A$1:$G$41</definedName>
    <definedName name="Z_E0620457_8314_4453_99A0_1B4B90EFAFF4_.wvu.PrintArea" localSheetId="7" hidden="1">Language!$A$1:$D$243</definedName>
    <definedName name="Z_E0620457_8314_4453_99A0_1B4B90EFAFF4_.wvu.PrintArea" localSheetId="2" hidden="1">'PoE ID'!$A$1:$C$55</definedName>
    <definedName name="Z_E0620457_8314_4453_99A0_1B4B90EFAFF4_.wvu.PrintArea" localSheetId="0" hidden="1">Summary!$A$1:$I$79</definedName>
  </definedNames>
  <calcPr calcId="191029"/>
  <customWorkbookViews>
    <customWorkbookView name="riviere - Personal View" guid="{E0620457-8314-4453-99A0-1B4B90EFAFF4}" mergeInterval="0" personalView="1" maximized="1" windowWidth="1276" windowHeight="603" tabRatio="868" activeSheetId="2"/>
    <customWorkbookView name="rivierea - Personal View" guid="{7BE173F6-6DD4-498D-B4C9-B5A64A90DC86}" mergeInterval="0" personalView="1" maximized="1" windowWidth="1276" windowHeight="822" tabRatio="868" activeSheetId="8"/>
    <customWorkbookView name="andersonr - Personal View" guid="{B69F6FA7-416F-435D-9B09-75B32E10761F}" mergeInterval="0" personalView="1" maximized="1" windowWidth="1020" windowHeight="603" tabRatio="868" activeSheetId="8"/>
    <customWorkbookView name="WHO Lyon - Personal View" guid="{084E72A0-E2F1-4E5C-8A06-61C30C44C787}" mergeInterval="0" personalView="1" maximized="1" windowWidth="1276" windowHeight="852" tabRatio="868" activeSheetId="8"/>
    <customWorkbookView name="nakpils - Personal View" guid="{4F6E7C1A-2400-474E-9C37-A9161097D810}" mergeInterval="0" personalView="1" maximized="1" windowWidth="1676" windowHeight="832" tabRatio="868" activeSheetId="8"/>
    <customWorkbookView name="menuccid - Personal View" guid="{A9BB700F-9925-461E-AE50-D87D28516CAD}" mergeInterval="0" personalView="1" maximized="1" windowWidth="1676" windowHeight="885" tabRatio="868" activeSheetId="6"/>
    <customWorkbookView name="WangN - Personal View" guid="{7FD4BC23-1966-4E07-B6C8-958F6F56588B}" mergeInterval="0" personalView="1" maximized="1" windowWidth="1676" windowHeight="860" tabRatio="868" activeSheetId="8"/>
    <customWorkbookView name="Rafael Bezerra Menucci - Affichage personnalisé" guid="{0E75C15A-28F7-4E8D-9B10-2EDDF7CF337A}" mergeInterval="0" personalView="1" maximized="1" xWindow="1" yWindow="1" windowWidth="1020" windowHeight="379" tabRatio="868"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8" l="1"/>
  <c r="B4" i="8"/>
  <c r="A1" i="3"/>
  <c r="A5" i="8"/>
  <c r="B5" i="8" s="1"/>
  <c r="B11" i="8"/>
  <c r="B214" i="8"/>
  <c r="H1" i="5" s="1"/>
  <c r="C3" i="6"/>
  <c r="C4" i="6"/>
  <c r="E2" i="6" s="1"/>
  <c r="C5" i="6"/>
  <c r="C8" i="6"/>
  <c r="D7" i="6"/>
  <c r="C10" i="6"/>
  <c r="D9" i="6" s="1"/>
  <c r="C11" i="6"/>
  <c r="C13" i="6"/>
  <c r="C14" i="6"/>
  <c r="C16" i="6"/>
  <c r="C17" i="6"/>
  <c r="C18" i="6"/>
  <c r="C21" i="6"/>
  <c r="C22" i="6"/>
  <c r="D20" i="6" s="1"/>
  <c r="C24" i="6"/>
  <c r="C25" i="6"/>
  <c r="C27" i="6"/>
  <c r="C28" i="6"/>
  <c r="C29" i="6"/>
  <c r="C30" i="6"/>
  <c r="C33" i="6"/>
  <c r="D32" i="6" s="1"/>
  <c r="E31" i="6" s="1"/>
  <c r="C36" i="6"/>
  <c r="D35" i="6" s="1"/>
  <c r="E37" i="6"/>
  <c r="C38" i="6"/>
  <c r="C39" i="6"/>
  <c r="D37" i="6" s="1"/>
  <c r="C40" i="6"/>
  <c r="E2" i="5"/>
  <c r="C4" i="5"/>
  <c r="C5" i="5"/>
  <c r="C6" i="5"/>
  <c r="C8" i="5"/>
  <c r="C9" i="5"/>
  <c r="C10" i="5"/>
  <c r="E11" i="5"/>
  <c r="C13" i="5"/>
  <c r="C14" i="5"/>
  <c r="E12" i="5" s="1"/>
  <c r="C16" i="5"/>
  <c r="E15" i="5" s="1"/>
  <c r="C17" i="5"/>
  <c r="E18" i="5"/>
  <c r="K19" i="5"/>
  <c r="C20" i="5"/>
  <c r="E19" i="5" s="1"/>
  <c r="C22" i="5"/>
  <c r="C23" i="5"/>
  <c r="C24" i="5"/>
  <c r="E21" i="5" s="1"/>
  <c r="C25" i="5"/>
  <c r="C26" i="5"/>
  <c r="C27" i="5"/>
  <c r="C28" i="5"/>
  <c r="C29" i="5"/>
  <c r="C30" i="5"/>
  <c r="C31" i="5"/>
  <c r="C32" i="5"/>
  <c r="C33" i="5"/>
  <c r="C34" i="5"/>
  <c r="C35" i="5"/>
  <c r="C36" i="5"/>
  <c r="K36" i="5"/>
  <c r="C40" i="5"/>
  <c r="C41" i="5"/>
  <c r="C42" i="5"/>
  <c r="C43" i="5"/>
  <c r="D43" i="5" s="1"/>
  <c r="C44" i="5"/>
  <c r="D44" i="5" s="1"/>
  <c r="C46" i="5"/>
  <c r="C47" i="5"/>
  <c r="C48" i="5"/>
  <c r="D48" i="5" s="1"/>
  <c r="C49" i="5"/>
  <c r="D49" i="5" s="1"/>
  <c r="C51" i="5"/>
  <c r="D51" i="5" s="1"/>
  <c r="C53" i="5"/>
  <c r="C54" i="5"/>
  <c r="D52" i="5" s="1"/>
  <c r="C55" i="5"/>
  <c r="C56" i="5"/>
  <c r="C57" i="5"/>
  <c r="C58" i="5"/>
  <c r="C59" i="5"/>
  <c r="C60" i="5"/>
  <c r="C61" i="5"/>
  <c r="C62" i="5"/>
  <c r="C63" i="5"/>
  <c r="C64" i="5"/>
  <c r="C65" i="5"/>
  <c r="D65" i="5"/>
  <c r="C66" i="5"/>
  <c r="D66" i="5" s="1"/>
  <c r="C68" i="5"/>
  <c r="C69" i="5"/>
  <c r="C70" i="5"/>
  <c r="C71" i="5"/>
  <c r="C73" i="5"/>
  <c r="C74" i="5"/>
  <c r="C75" i="5"/>
  <c r="C77" i="5"/>
  <c r="C78" i="5"/>
  <c r="C80" i="5"/>
  <c r="C81" i="5"/>
  <c r="F79" i="5" s="1"/>
  <c r="C3" i="4"/>
  <c r="D2" i="4" s="1"/>
  <c r="C5" i="4"/>
  <c r="D4" i="4" s="1"/>
  <c r="C6" i="4"/>
  <c r="C8" i="4"/>
  <c r="D7" i="4" s="1"/>
  <c r="D9" i="4"/>
  <c r="C10" i="4"/>
  <c r="C12" i="4"/>
  <c r="D11" i="4" s="1"/>
  <c r="C14" i="4"/>
  <c r="D13" i="4" s="1"/>
  <c r="C16" i="4"/>
  <c r="D15" i="4" s="1"/>
  <c r="C18" i="4"/>
  <c r="D17" i="4" s="1"/>
  <c r="C20" i="4"/>
  <c r="D19" i="4" s="1"/>
  <c r="A21" i="3"/>
  <c r="A23" i="1" s="1"/>
  <c r="A29" i="3"/>
  <c r="D6" i="1" s="1"/>
  <c r="E3" i="1"/>
  <c r="C4" i="1"/>
  <c r="E4" i="1"/>
  <c r="E5" i="1"/>
  <c r="E6" i="1"/>
  <c r="E7" i="1"/>
  <c r="E8" i="1"/>
  <c r="E9" i="1"/>
  <c r="E10" i="1"/>
  <c r="E11" i="1"/>
  <c r="E12" i="1"/>
  <c r="E13" i="1"/>
  <c r="E14" i="1"/>
  <c r="E15" i="1"/>
  <c r="E16" i="1"/>
  <c r="E17" i="1"/>
  <c r="E18" i="1"/>
  <c r="E19" i="1"/>
  <c r="B20" i="1"/>
  <c r="E20" i="1"/>
  <c r="B21" i="1"/>
  <c r="E21" i="1"/>
  <c r="E22" i="1"/>
  <c r="B23" i="1"/>
  <c r="E23" i="1"/>
  <c r="B24" i="1"/>
  <c r="E24" i="1"/>
  <c r="E25" i="1"/>
  <c r="B26" i="1"/>
  <c r="E26" i="1"/>
  <c r="E27" i="1"/>
  <c r="E28" i="1"/>
  <c r="E29" i="1"/>
  <c r="E30" i="1"/>
  <c r="E31" i="1"/>
  <c r="E32" i="1"/>
  <c r="D23" i="6"/>
  <c r="D12" i="6"/>
  <c r="A8" i="8"/>
  <c r="B8" i="8" s="1"/>
  <c r="A6" i="8"/>
  <c r="A7" i="8" s="1"/>
  <c r="B7" i="8" s="1"/>
  <c r="B6" i="8"/>
  <c r="A3" i="3" s="1"/>
  <c r="A5" i="1" s="1"/>
  <c r="F76" i="5"/>
  <c r="E34" i="6" l="1"/>
  <c r="A9" i="8"/>
  <c r="A10" i="8" s="1"/>
  <c r="B10" i="8" s="1"/>
  <c r="D45" i="5"/>
  <c r="A13" i="3"/>
  <c r="A15" i="1" s="1"/>
  <c r="A5" i="3"/>
  <c r="A7" i="1" s="1"/>
  <c r="A4" i="3"/>
  <c r="A6" i="1" s="1"/>
  <c r="A12" i="3"/>
  <c r="A14" i="1" s="1"/>
  <c r="E1" i="4"/>
  <c r="B2" i="2" s="1"/>
  <c r="F11" i="5"/>
  <c r="A12" i="8"/>
  <c r="A11" i="3"/>
  <c r="A13" i="1" s="1"/>
  <c r="A2" i="3"/>
  <c r="A3" i="1" s="1"/>
  <c r="B9" i="8"/>
  <c r="E50" i="5"/>
  <c r="F18" i="5"/>
  <c r="E26" i="6"/>
  <c r="F72" i="5"/>
  <c r="D39" i="5"/>
  <c r="F37" i="5" s="1"/>
  <c r="E6" i="6"/>
  <c r="F1" i="6" s="1"/>
  <c r="B4" i="2" s="1"/>
  <c r="B36" i="1" s="1"/>
  <c r="E19" i="6"/>
  <c r="F67" i="5"/>
  <c r="E3" i="5"/>
  <c r="E15" i="6"/>
  <c r="E7" i="5"/>
  <c r="F2" i="5"/>
  <c r="E38" i="5" l="1"/>
  <c r="A14" i="3"/>
  <c r="A16" i="1" s="1"/>
  <c r="A6" i="3"/>
  <c r="A8" i="1" s="1"/>
  <c r="A15" i="3"/>
  <c r="A17" i="1" s="1"/>
  <c r="A7" i="3"/>
  <c r="A9" i="1" s="1"/>
  <c r="B12" i="8"/>
  <c r="A10" i="3" s="1"/>
  <c r="A12" i="1" s="1"/>
  <c r="A13" i="8"/>
  <c r="G1" i="5"/>
  <c r="B3" i="2" s="1"/>
  <c r="B35" i="1" s="1"/>
  <c r="B13" i="8" l="1"/>
  <c r="A14" i="8"/>
  <c r="B5" i="2"/>
  <c r="B33" i="1" s="1"/>
  <c r="A15" i="8" l="1"/>
  <c r="B14" i="8"/>
  <c r="B15" i="8" l="1"/>
  <c r="A16" i="8"/>
  <c r="A17" i="8" l="1"/>
  <c r="B16" i="8"/>
  <c r="B17" i="8" l="1"/>
  <c r="A18" i="8"/>
  <c r="A19" i="8" l="1"/>
  <c r="B18" i="8"/>
  <c r="A18" i="3" s="1"/>
  <c r="A20" i="1" s="1"/>
  <c r="A8" i="3"/>
  <c r="A10" i="1" s="1"/>
  <c r="A16" i="3"/>
  <c r="A18" i="1" s="1"/>
  <c r="A20" i="8" l="1"/>
  <c r="A21" i="8" s="1"/>
  <c r="A22" i="8" s="1"/>
  <c r="B21" i="8"/>
  <c r="A22" i="3" s="1"/>
  <c r="A24" i="1" s="1"/>
  <c r="B19" i="8"/>
  <c r="A19" i="3" s="1"/>
  <c r="A21" i="1" s="1"/>
  <c r="B22" i="8" l="1"/>
  <c r="A23" i="3" s="1"/>
  <c r="A25" i="1" s="1"/>
  <c r="A23" i="8"/>
  <c r="A24" i="8" l="1"/>
  <c r="B23" i="8"/>
  <c r="A24" i="3" s="1"/>
  <c r="A26" i="1" s="1"/>
  <c r="B24" i="8" l="1"/>
  <c r="A26" i="3" s="1"/>
  <c r="D3" i="1" s="1"/>
  <c r="A25" i="8"/>
  <c r="B25" i="8" l="1"/>
  <c r="A27" i="3" s="1"/>
  <c r="D4" i="1" s="1"/>
  <c r="A26" i="8"/>
  <c r="B26" i="8" l="1"/>
  <c r="A28" i="3" s="1"/>
  <c r="D5" i="1" s="1"/>
  <c r="A27" i="8"/>
  <c r="A28" i="8" s="1"/>
  <c r="B28" i="8" l="1"/>
  <c r="A30" i="3" s="1"/>
  <c r="D7" i="1" s="1"/>
  <c r="A29" i="8"/>
  <c r="A30" i="8" l="1"/>
  <c r="B29" i="8"/>
  <c r="A31" i="3" s="1"/>
  <c r="D8" i="1" s="1"/>
  <c r="A31" i="8" l="1"/>
  <c r="B30" i="8"/>
  <c r="A32" i="8" l="1"/>
  <c r="B31" i="8"/>
  <c r="A32" i="3"/>
  <c r="D9" i="1" s="1"/>
  <c r="A38" i="3"/>
  <c r="D15" i="1" s="1"/>
  <c r="A33" i="8" l="1"/>
  <c r="B32" i="8"/>
  <c r="A34" i="3" s="1"/>
  <c r="D11" i="1" s="1"/>
  <c r="A39" i="3"/>
  <c r="D16" i="1" s="1"/>
  <c r="A33" i="3"/>
  <c r="D10" i="1" s="1"/>
  <c r="A34" i="8" l="1"/>
  <c r="B33" i="8"/>
  <c r="A35" i="3" s="1"/>
  <c r="D12" i="1" s="1"/>
  <c r="A35" i="8" l="1"/>
  <c r="B34" i="8"/>
  <c r="A36" i="3" s="1"/>
  <c r="D13" i="1" s="1"/>
  <c r="A36" i="8" l="1"/>
  <c r="B35" i="8"/>
  <c r="A41" i="3" s="1"/>
  <c r="D18" i="1" s="1"/>
  <c r="A37" i="8" l="1"/>
  <c r="B36" i="8"/>
  <c r="A42" i="3" s="1"/>
  <c r="D19" i="1" s="1"/>
  <c r="A38" i="8" l="1"/>
  <c r="B37" i="8"/>
  <c r="A43" i="3" s="1"/>
  <c r="D20" i="1" s="1"/>
  <c r="A39" i="8" l="1"/>
  <c r="B38" i="8"/>
  <c r="A44" i="3" s="1"/>
  <c r="D21" i="1" s="1"/>
  <c r="A40" i="8" l="1"/>
  <c r="B39" i="8"/>
  <c r="A45" i="3" s="1"/>
  <c r="D22" i="1" s="1"/>
  <c r="A41" i="8" l="1"/>
  <c r="B40" i="8"/>
  <c r="A46" i="3" s="1"/>
  <c r="D23" i="1" s="1"/>
  <c r="A42" i="8" l="1"/>
  <c r="B41" i="8"/>
  <c r="A48" i="3" s="1"/>
  <c r="D25" i="1" s="1"/>
  <c r="A43" i="8" l="1"/>
  <c r="B42" i="8"/>
  <c r="A49" i="3" s="1"/>
  <c r="D26" i="1" s="1"/>
  <c r="A44" i="8" l="1"/>
  <c r="B43" i="8"/>
  <c r="A50" i="3" s="1"/>
  <c r="D27" i="1" s="1"/>
  <c r="B44" i="8" l="1"/>
  <c r="A51" i="3" s="1"/>
  <c r="D28" i="1" s="1"/>
  <c r="A45" i="8"/>
  <c r="B45" i="8" l="1"/>
  <c r="A52" i="3" s="1"/>
  <c r="D29" i="1" s="1"/>
  <c r="A46" i="8"/>
  <c r="A47" i="8" l="1"/>
  <c r="B46" i="8"/>
  <c r="A48" i="8" l="1"/>
  <c r="B48" i="8" s="1"/>
  <c r="A2" i="4" s="1"/>
  <c r="B47" i="8"/>
  <c r="A1" i="4" s="1"/>
  <c r="A49" i="8"/>
  <c r="A50" i="8" l="1"/>
  <c r="B49" i="8"/>
  <c r="A3" i="4" s="1"/>
  <c r="B50" i="8" l="1"/>
  <c r="A4" i="4" s="1"/>
  <c r="A51" i="8"/>
  <c r="B51" i="8" l="1"/>
  <c r="A5" i="4" s="1"/>
  <c r="A52" i="8"/>
  <c r="B52" i="8" l="1"/>
  <c r="A6" i="4" s="1"/>
  <c r="A53" i="8"/>
  <c r="A54" i="8" l="1"/>
  <c r="B53" i="8"/>
  <c r="A7" i="4" s="1"/>
  <c r="B54" i="8" l="1"/>
  <c r="A8" i="4" s="1"/>
  <c r="A55" i="8"/>
  <c r="B55" i="8" l="1"/>
  <c r="A9" i="4" s="1"/>
  <c r="A56" i="8"/>
  <c r="B56" i="8" l="1"/>
  <c r="A10" i="4" s="1"/>
  <c r="A57" i="8"/>
  <c r="A58" i="8" l="1"/>
  <c r="B57" i="8"/>
  <c r="A11" i="4" s="1"/>
  <c r="B58" i="8" l="1"/>
  <c r="A12" i="4" s="1"/>
  <c r="A59" i="8"/>
  <c r="B59" i="8" l="1"/>
  <c r="A13" i="4" s="1"/>
  <c r="A60" i="8"/>
  <c r="B60" i="8" l="1"/>
  <c r="A14" i="4" s="1"/>
  <c r="A61" i="8"/>
  <c r="A62" i="8" l="1"/>
  <c r="B61" i="8"/>
  <c r="A15" i="4" s="1"/>
  <c r="B62" i="8" l="1"/>
  <c r="A16" i="4" s="1"/>
  <c r="A63" i="8"/>
  <c r="B63" i="8" l="1"/>
  <c r="A17" i="4" s="1"/>
  <c r="A64" i="8"/>
  <c r="B64" i="8" l="1"/>
  <c r="A18" i="4" s="1"/>
  <c r="A65" i="8"/>
  <c r="A66" i="8" l="1"/>
  <c r="B65" i="8"/>
  <c r="A19" i="4" s="1"/>
  <c r="B66" i="8" l="1"/>
  <c r="A20" i="4" s="1"/>
  <c r="A67" i="8"/>
  <c r="B67" i="8" l="1"/>
  <c r="A1" i="5" s="1"/>
  <c r="A68" i="8"/>
  <c r="B68" i="8" l="1"/>
  <c r="A2" i="5" s="1"/>
  <c r="A69" i="8"/>
  <c r="A70" i="8" l="1"/>
  <c r="B69" i="8"/>
  <c r="A3" i="5" s="1"/>
  <c r="B70" i="8" l="1"/>
  <c r="A4" i="5" s="1"/>
  <c r="A71" i="8"/>
  <c r="B71" i="8" l="1"/>
  <c r="A5" i="5" s="1"/>
  <c r="A72" i="8"/>
  <c r="B72" i="8" l="1"/>
  <c r="A6" i="5" s="1"/>
  <c r="A73" i="8"/>
  <c r="A74" i="8" l="1"/>
  <c r="B73" i="8"/>
  <c r="A7" i="5" s="1"/>
  <c r="B74" i="8" l="1"/>
  <c r="A8" i="5" s="1"/>
  <c r="A75" i="8"/>
  <c r="B75" i="8" l="1"/>
  <c r="A9" i="5" s="1"/>
  <c r="A76" i="8"/>
  <c r="B76" i="8" l="1"/>
  <c r="A10" i="5" s="1"/>
  <c r="A77" i="8"/>
  <c r="A78" i="8" l="1"/>
  <c r="B77" i="8"/>
  <c r="A11" i="5" s="1"/>
  <c r="B78" i="8" l="1"/>
  <c r="A12" i="5" s="1"/>
  <c r="A79" i="8"/>
  <c r="B79" i="8" l="1"/>
  <c r="A13" i="5" s="1"/>
  <c r="A80" i="8"/>
  <c r="B80" i="8" l="1"/>
  <c r="A14" i="5" s="1"/>
  <c r="A81" i="8"/>
  <c r="A82" i="8" l="1"/>
  <c r="B81" i="8"/>
  <c r="A15" i="5" s="1"/>
  <c r="B82" i="8" l="1"/>
  <c r="A16" i="5" s="1"/>
  <c r="A83" i="8"/>
  <c r="B83" i="8" l="1"/>
  <c r="A17" i="5" s="1"/>
  <c r="A84" i="8"/>
  <c r="B84" i="8" l="1"/>
  <c r="A18" i="5" s="1"/>
  <c r="A85" i="8"/>
  <c r="A86" i="8" l="1"/>
  <c r="B85" i="8"/>
  <c r="A19" i="5" s="1"/>
  <c r="B86" i="8" l="1"/>
  <c r="A87" i="8"/>
  <c r="B87" i="8" l="1"/>
  <c r="A21" i="5" s="1"/>
  <c r="A88" i="8"/>
  <c r="A89" i="8" l="1"/>
  <c r="B88" i="8"/>
  <c r="A22" i="5" s="1"/>
  <c r="B89" i="8" l="1"/>
  <c r="A23" i="5" s="1"/>
  <c r="A90" i="8"/>
  <c r="B90" i="8" l="1"/>
  <c r="A24" i="5" s="1"/>
  <c r="A91" i="8"/>
  <c r="B91" i="8" l="1"/>
  <c r="A25" i="5" s="1"/>
  <c r="A92" i="8"/>
  <c r="B92" i="8" l="1"/>
  <c r="A26" i="5" s="1"/>
  <c r="A93" i="8"/>
  <c r="A94" i="8" l="1"/>
  <c r="B93" i="8"/>
  <c r="A27" i="5" s="1"/>
  <c r="A95" i="8" l="1"/>
  <c r="B94" i="8"/>
  <c r="A28" i="5" s="1"/>
  <c r="B95" i="8" l="1"/>
  <c r="A29" i="5" s="1"/>
  <c r="A96" i="8"/>
  <c r="B96" i="8" l="1"/>
  <c r="A30" i="5" s="1"/>
  <c r="A97" i="8"/>
  <c r="A98" i="8" l="1"/>
  <c r="B97" i="8"/>
  <c r="A31" i="5" s="1"/>
  <c r="A99" i="8" l="1"/>
  <c r="B98" i="8"/>
  <c r="A32" i="5" s="1"/>
  <c r="B99" i="8" l="1"/>
  <c r="A33" i="5" s="1"/>
  <c r="A100" i="8"/>
  <c r="B100" i="8" l="1"/>
  <c r="A34" i="5" s="1"/>
  <c r="A101" i="8"/>
  <c r="A102" i="8" l="1"/>
  <c r="B101" i="8"/>
  <c r="A35" i="5" s="1"/>
  <c r="A103" i="8" l="1"/>
  <c r="B102" i="8"/>
  <c r="A36" i="5" s="1"/>
  <c r="B103" i="8" l="1"/>
  <c r="A37" i="5" s="1"/>
  <c r="A104" i="8"/>
  <c r="B104" i="8" l="1"/>
  <c r="A38" i="5" s="1"/>
  <c r="A105" i="8"/>
  <c r="A106" i="8" l="1"/>
  <c r="B105" i="8"/>
  <c r="A39" i="5" s="1"/>
  <c r="A107" i="8" l="1"/>
  <c r="B106" i="8"/>
  <c r="A40" i="5" s="1"/>
  <c r="B107" i="8" l="1"/>
  <c r="A41" i="5" s="1"/>
  <c r="A108" i="8"/>
  <c r="B108" i="8" l="1"/>
  <c r="A42" i="5" s="1"/>
  <c r="A109" i="8"/>
  <c r="A110" i="8" l="1"/>
  <c r="B109" i="8"/>
  <c r="A43" i="5" s="1"/>
  <c r="A111" i="8" l="1"/>
  <c r="B110" i="8"/>
  <c r="A44" i="5" s="1"/>
  <c r="B111" i="8" l="1"/>
  <c r="A45" i="5" s="1"/>
  <c r="A112" i="8"/>
  <c r="B112" i="8" l="1"/>
  <c r="A46" i="5" s="1"/>
  <c r="A113" i="8"/>
  <c r="A114" i="8" l="1"/>
  <c r="B113" i="8"/>
  <c r="A47" i="5" s="1"/>
  <c r="A115" i="8" l="1"/>
  <c r="B114" i="8"/>
  <c r="A48" i="5" s="1"/>
  <c r="B115" i="8" l="1"/>
  <c r="A49" i="5" s="1"/>
  <c r="A116" i="8"/>
  <c r="B116" i="8" l="1"/>
  <c r="A50" i="5" s="1"/>
  <c r="A117" i="8"/>
  <c r="A118" i="8" l="1"/>
  <c r="B117" i="8"/>
  <c r="A51" i="5" s="1"/>
  <c r="A119" i="8" l="1"/>
  <c r="B118" i="8"/>
  <c r="A52" i="5" s="1"/>
  <c r="B119" i="8" l="1"/>
  <c r="A53" i="5" s="1"/>
  <c r="A120" i="8"/>
  <c r="B120" i="8" l="1"/>
  <c r="A54" i="5" s="1"/>
  <c r="A121" i="8"/>
  <c r="A122" i="8" l="1"/>
  <c r="B121" i="8"/>
  <c r="A55" i="5" s="1"/>
  <c r="A123" i="8" l="1"/>
  <c r="B122" i="8"/>
  <c r="A56" i="5" s="1"/>
  <c r="B123" i="8" l="1"/>
  <c r="A57" i="5" s="1"/>
  <c r="A124" i="8"/>
  <c r="B124" i="8" l="1"/>
  <c r="A58" i="5" s="1"/>
  <c r="A125" i="8"/>
  <c r="A126" i="8" l="1"/>
  <c r="B125" i="8"/>
  <c r="A59" i="5" s="1"/>
  <c r="A127" i="8" l="1"/>
  <c r="B126" i="8"/>
  <c r="A60" i="5" s="1"/>
  <c r="B127" i="8" l="1"/>
  <c r="A61" i="5" s="1"/>
  <c r="A128" i="8"/>
  <c r="B128" i="8" l="1"/>
  <c r="A62" i="5" s="1"/>
  <c r="A129" i="8"/>
  <c r="A130" i="8" l="1"/>
  <c r="B129" i="8"/>
  <c r="A63" i="5" s="1"/>
  <c r="A131" i="8" l="1"/>
  <c r="B130" i="8"/>
  <c r="A64" i="5" s="1"/>
  <c r="B131" i="8" l="1"/>
  <c r="A65" i="5" s="1"/>
  <c r="A132" i="8"/>
  <c r="B132" i="8" l="1"/>
  <c r="A66" i="5" s="1"/>
  <c r="A133" i="8"/>
  <c r="B133" i="8" l="1"/>
  <c r="A67" i="5" s="1"/>
  <c r="A134" i="8"/>
  <c r="A135" i="8" s="1"/>
  <c r="A136" i="8" l="1"/>
  <c r="B135" i="8"/>
  <c r="A68" i="5" s="1"/>
  <c r="A137" i="8" l="1"/>
  <c r="B136" i="8"/>
  <c r="A69" i="5" s="1"/>
  <c r="B137" i="8" l="1"/>
  <c r="A70" i="5" s="1"/>
  <c r="A138" i="8"/>
  <c r="B138" i="8" l="1"/>
  <c r="A71" i="5" s="1"/>
  <c r="A139" i="8"/>
  <c r="A140" i="8" l="1"/>
  <c r="B139" i="8"/>
  <c r="A72" i="5" s="1"/>
  <c r="A141" i="8" l="1"/>
  <c r="B140" i="8"/>
  <c r="A142" i="8" l="1"/>
  <c r="B141" i="8"/>
  <c r="A73" i="5" s="1"/>
  <c r="A143" i="8" l="1"/>
  <c r="B142" i="8"/>
  <c r="A74" i="5" s="1"/>
  <c r="B143" i="8" l="1"/>
  <c r="A75" i="5" s="1"/>
  <c r="A144" i="8"/>
  <c r="A145" i="8" l="1"/>
  <c r="B144" i="8"/>
  <c r="A146" i="8" l="1"/>
  <c r="B145" i="8"/>
  <c r="A77" i="5" s="1"/>
  <c r="A147" i="8" l="1"/>
  <c r="B146" i="8"/>
  <c r="A78" i="5" s="1"/>
  <c r="B147" i="8" l="1"/>
  <c r="A150" i="8"/>
  <c r="A151" i="8" l="1"/>
  <c r="B150" i="8"/>
  <c r="A1" i="6" s="1"/>
  <c r="B151" i="8" l="1"/>
  <c r="A2" i="6" s="1"/>
  <c r="A152" i="8"/>
  <c r="A153" i="8" l="1"/>
  <c r="B152" i="8"/>
  <c r="A154" i="8" l="1"/>
  <c r="B153" i="8"/>
  <c r="A3" i="6" s="1"/>
  <c r="A155" i="8" l="1"/>
  <c r="B154" i="8"/>
  <c r="A4" i="6" s="1"/>
  <c r="B155" i="8" l="1"/>
  <c r="A5" i="6" s="1"/>
  <c r="A156" i="8"/>
  <c r="B156" i="8" l="1"/>
  <c r="A6" i="6" s="1"/>
  <c r="A157" i="8"/>
  <c r="A158" i="8" l="1"/>
  <c r="B157" i="8"/>
  <c r="A7" i="6" s="1"/>
  <c r="A159" i="8" l="1"/>
  <c r="B158" i="8"/>
  <c r="A8" i="6" s="1"/>
  <c r="B159" i="8" l="1"/>
  <c r="A9" i="6" s="1"/>
  <c r="A160" i="8"/>
  <c r="B160" i="8" l="1"/>
  <c r="A10" i="6" s="1"/>
  <c r="A161" i="8"/>
  <c r="A162" i="8" l="1"/>
  <c r="B161" i="8"/>
  <c r="A11" i="6" s="1"/>
  <c r="A163" i="8" l="1"/>
  <c r="B162" i="8"/>
  <c r="A12" i="6" s="1"/>
  <c r="B163" i="8" l="1"/>
  <c r="A13" i="6" s="1"/>
  <c r="A164" i="8"/>
  <c r="B164" i="8" l="1"/>
  <c r="A14" i="6" s="1"/>
  <c r="A165" i="8"/>
  <c r="A166" i="8" l="1"/>
  <c r="A167" i="8" s="1"/>
  <c r="B165" i="8"/>
  <c r="A15" i="6" s="1"/>
  <c r="A168" i="8" l="1"/>
  <c r="B167" i="8"/>
  <c r="A16" i="6" s="1"/>
  <c r="A169" i="8" l="1"/>
  <c r="B168" i="8"/>
  <c r="A17" i="6" s="1"/>
  <c r="B169" i="8" l="1"/>
  <c r="A18" i="6" s="1"/>
  <c r="A170" i="8"/>
  <c r="B170" i="8" l="1"/>
  <c r="A19" i="6" s="1"/>
  <c r="A171" i="8"/>
  <c r="A172" i="8" l="1"/>
  <c r="B171" i="8"/>
  <c r="A20" i="6" s="1"/>
  <c r="A173" i="8" l="1"/>
  <c r="B172" i="8"/>
  <c r="A21" i="6" s="1"/>
  <c r="B173" i="8" l="1"/>
  <c r="A22" i="6" s="1"/>
  <c r="A174" i="8"/>
  <c r="B174" i="8" l="1"/>
  <c r="A23" i="6" s="1"/>
  <c r="A175" i="8"/>
  <c r="A176" i="8" l="1"/>
  <c r="B175" i="8"/>
  <c r="A24" i="6" s="1"/>
  <c r="A177" i="8" l="1"/>
  <c r="B176" i="8"/>
  <c r="A25" i="6" s="1"/>
  <c r="A178" i="8" l="1"/>
  <c r="A179" i="8" s="1"/>
  <c r="B177" i="8"/>
  <c r="A26" i="6" s="1"/>
  <c r="B179" i="8" l="1"/>
  <c r="A27" i="6" s="1"/>
  <c r="A180" i="8"/>
  <c r="A181" i="8" l="1"/>
  <c r="B180" i="8"/>
  <c r="A28" i="6" s="1"/>
  <c r="A182" i="8" l="1"/>
  <c r="B181" i="8"/>
  <c r="A29" i="6" s="1"/>
  <c r="B182" i="8" l="1"/>
  <c r="A30" i="6" s="1"/>
  <c r="A183" i="8"/>
  <c r="B183" i="8" l="1"/>
  <c r="A31" i="6" s="1"/>
  <c r="A184" i="8"/>
  <c r="A185" i="8" l="1"/>
  <c r="B184" i="8"/>
  <c r="A32" i="6" s="1"/>
  <c r="A186" i="8" l="1"/>
  <c r="B185" i="8"/>
  <c r="A33" i="6" s="1"/>
  <c r="B186" i="8" l="1"/>
  <c r="A34" i="6" s="1"/>
  <c r="A187" i="8"/>
  <c r="B187" i="8" l="1"/>
  <c r="A35" i="6" s="1"/>
  <c r="A188" i="8"/>
  <c r="A189" i="8" l="1"/>
  <c r="B188" i="8"/>
  <c r="A36" i="6" s="1"/>
  <c r="B189" i="8" l="1"/>
  <c r="A37" i="6" s="1"/>
  <c r="A190" i="8"/>
  <c r="B190" i="8" l="1"/>
  <c r="A38" i="6" s="1"/>
  <c r="A191" i="8"/>
  <c r="B191" i="8" l="1"/>
  <c r="A39" i="6" s="1"/>
  <c r="A192" i="8"/>
  <c r="B192" i="8" l="1"/>
  <c r="A193" i="8"/>
  <c r="B193" i="8" l="1"/>
  <c r="A194" i="8"/>
  <c r="A33" i="1" l="1"/>
  <c r="A5" i="2"/>
  <c r="B194" i="8"/>
  <c r="A195" i="8"/>
  <c r="A196" i="8" l="1"/>
  <c r="B195" i="8"/>
  <c r="A63" i="1" s="1"/>
  <c r="A197" i="8" l="1"/>
  <c r="B196" i="8"/>
  <c r="B197" i="8" l="1"/>
  <c r="A1" i="2" s="1"/>
  <c r="A198" i="8"/>
  <c r="B198" i="8" l="1"/>
  <c r="A199" i="8"/>
  <c r="A2" i="2" l="1"/>
  <c r="A34" i="1" s="1"/>
  <c r="A40" i="3"/>
  <c r="D17" i="1" s="1"/>
  <c r="B199" i="8"/>
  <c r="A3" i="2" s="1"/>
  <c r="A200" i="8"/>
  <c r="A201" i="8" l="1"/>
  <c r="B200" i="8"/>
  <c r="A4" i="2" s="1"/>
  <c r="A54" i="1"/>
  <c r="A35" i="1"/>
  <c r="A202" i="8" l="1"/>
  <c r="B201" i="8"/>
  <c r="A1" i="7" s="1"/>
  <c r="A60" i="1"/>
  <c r="A36" i="1"/>
  <c r="A203" i="8" l="1"/>
  <c r="B202" i="8"/>
  <c r="A2" i="7" s="1"/>
  <c r="B203" i="8" l="1"/>
  <c r="A9" i="7" s="1"/>
  <c r="A204" i="8"/>
  <c r="B204" i="8" l="1"/>
  <c r="A3" i="7" s="1"/>
  <c r="A205" i="8"/>
  <c r="A206" i="8" l="1"/>
  <c r="B205" i="8"/>
  <c r="A8" i="7" s="1"/>
  <c r="A207" i="8" l="1"/>
  <c r="B206" i="8"/>
  <c r="A12" i="7" s="1"/>
  <c r="B207" i="8" l="1"/>
  <c r="A5" i="7" s="1"/>
  <c r="A208" i="8"/>
  <c r="B208" i="8" l="1"/>
  <c r="A4" i="7" s="1"/>
  <c r="A209" i="8"/>
  <c r="A210" i="8" l="1"/>
  <c r="B209" i="8"/>
  <c r="B210" i="8" l="1"/>
  <c r="A11" i="7" s="1"/>
  <c r="A211" i="8"/>
  <c r="B211" i="8" l="1"/>
  <c r="A10" i="7" s="1"/>
  <c r="A212" i="8"/>
  <c r="A213" i="8" l="1"/>
  <c r="B212" i="8"/>
  <c r="A14" i="7" s="1"/>
  <c r="B213" i="8" l="1"/>
  <c r="A215" i="8"/>
  <c r="B215" i="8" l="1"/>
  <c r="B52" i="1" s="1"/>
  <c r="A216" i="8"/>
  <c r="A217" i="8" l="1"/>
  <c r="B216" i="8"/>
  <c r="C52" i="1" s="1"/>
  <c r="B217" i="8" l="1"/>
  <c r="A53" i="1" s="1"/>
  <c r="A218" i="8"/>
  <c r="B218" i="8" l="1"/>
  <c r="A219" i="8"/>
  <c r="A220" i="8" l="1"/>
  <c r="B219" i="8"/>
  <c r="B54" i="1" s="1"/>
  <c r="B220" i="8" l="1"/>
  <c r="B55" i="1" s="1"/>
  <c r="A221" i="8"/>
  <c r="B221" i="8" l="1"/>
  <c r="B56" i="1" s="1"/>
  <c r="A222" i="8"/>
  <c r="B222" i="8" l="1"/>
  <c r="B57" i="1" s="1"/>
  <c r="A223" i="8"/>
  <c r="A224" i="8" l="1"/>
  <c r="B223" i="8"/>
  <c r="B58" i="1" s="1"/>
  <c r="B224" i="8" l="1"/>
  <c r="B59" i="1" s="1"/>
  <c r="A225" i="8"/>
  <c r="B225" i="8" l="1"/>
  <c r="D52" i="1" s="1"/>
  <c r="A226" i="8"/>
  <c r="B226" i="8" l="1"/>
  <c r="A37" i="3" s="1"/>
  <c r="D14" i="1" s="1"/>
  <c r="A227" i="8"/>
  <c r="B227" i="8" l="1"/>
  <c r="A228" i="8"/>
  <c r="B228" i="8" l="1"/>
  <c r="A15" i="7" s="1"/>
  <c r="A229" i="8"/>
  <c r="B229" i="8" l="1"/>
  <c r="A51" i="1" s="1"/>
  <c r="A230" i="8"/>
  <c r="B230" i="8" l="1"/>
  <c r="A61" i="1" s="1"/>
  <c r="A231" i="8"/>
  <c r="A232" i="8" l="1"/>
  <c r="B231" i="8"/>
  <c r="B232" i="8" l="1"/>
  <c r="A80" i="5" s="1"/>
  <c r="A233" i="8"/>
  <c r="B233" i="8" l="1"/>
  <c r="A81" i="5" s="1"/>
  <c r="A234" i="8"/>
  <c r="A235" i="8" l="1"/>
  <c r="B234" i="8"/>
  <c r="A40" i="6" s="1"/>
  <c r="A236" i="8" l="1"/>
  <c r="B235" i="8"/>
  <c r="A76" i="5" s="1"/>
  <c r="B236" i="8" l="1"/>
  <c r="A79" i="5" s="1"/>
  <c r="A237" i="8"/>
  <c r="B237" i="8" l="1"/>
  <c r="A47" i="3" s="1"/>
  <c r="D24" i="1" s="1"/>
  <c r="A238" i="8"/>
  <c r="B238" i="8" l="1"/>
  <c r="A53" i="3" s="1"/>
  <c r="D30" i="1" s="1"/>
  <c r="A239" i="8"/>
  <c r="A240" i="8" l="1"/>
  <c r="B239" i="8"/>
  <c r="A54" i="3" s="1"/>
  <c r="D31" i="1" s="1"/>
  <c r="A241" i="8" l="1"/>
  <c r="B240" i="8"/>
  <c r="A55" i="3" s="1"/>
  <c r="D32" i="1" s="1"/>
  <c r="B241" i="8" l="1"/>
  <c r="A6" i="7" s="1"/>
  <c r="A242" i="8"/>
  <c r="A243" i="8" l="1"/>
  <c r="B242" i="8"/>
  <c r="A13" i="7" s="1"/>
  <c r="A244" i="8" l="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B243" i="8"/>
  <c r="A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andersonr</author>
  </authors>
  <commentList>
    <comment ref="C12" authorId="0" shapeId="0" xr:uid="{00000000-0006-0000-0700-000001000000}">
      <text>
        <r>
          <rPr>
            <b/>
            <sz val="8"/>
            <color indexed="81"/>
            <rFont val="Tahoma"/>
            <family val="2"/>
          </rPr>
          <t>andersonr:</t>
        </r>
        <r>
          <rPr>
            <sz val="8"/>
            <color indexed="81"/>
            <rFont val="Tahoma"/>
            <family val="2"/>
          </rPr>
          <t xml:space="preserve">
What person?</t>
        </r>
      </text>
    </comment>
    <comment ref="C18" authorId="0" shapeId="0" xr:uid="{00000000-0006-0000-0700-000002000000}">
      <text>
        <r>
          <rPr>
            <b/>
            <sz val="8"/>
            <color indexed="81"/>
            <rFont val="Tahoma"/>
            <family val="2"/>
          </rPr>
          <t>andersonr:</t>
        </r>
        <r>
          <rPr>
            <sz val="8"/>
            <color indexed="81"/>
            <rFont val="Tahoma"/>
            <family val="2"/>
          </rPr>
          <t xml:space="preserve">
What is meant by links?</t>
        </r>
      </text>
    </comment>
  </commentList>
</comments>
</file>

<file path=xl/sharedStrings.xml><?xml version="1.0" encoding="utf-8"?>
<sst xmlns="http://schemas.openxmlformats.org/spreadsheetml/2006/main" count="616" uniqueCount="479">
  <si>
    <t>Appropriate number of trained personnel available in relation to the volume and frequency of traffic,type,size,kind of convenyance at the point of entry to ensure that conveyances are adequately and safely inspected on a timley basis and according to technical requirements.</t>
  </si>
  <si>
    <t>Compatibility Report for core capacity.xls</t>
  </si>
  <si>
    <t>Run on 5/8/2012 15:18</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</si>
  <si>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</si>
  <si>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</si>
  <si>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</si>
  <si>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</si>
  <si>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One or more cells in this workbook contain data validation rules which refer to values on other worksheets. These data validation rules will not be saved.</t>
  </si>
  <si>
    <t>Excel 97-2003</t>
  </si>
  <si>
    <t>1.4.2. Final destination of the solid and liquid waste generated at the point of entry
The above documented, tested and updated solid and liquid waste management programmes, including standard operating procedures, for safe transport and final destination of the solid and liquid waste generated and or treated at the point of entry, according to its type and volume.</t>
  </si>
  <si>
    <t>2.2.1. Epidemiological situation of the point of entry - Knowledge of common public health risks detected on a routine basis and of the usual public health risks associated with type, size, kind, common origins and destinations of conveyances that use the point of entry</t>
  </si>
  <si>
    <t>2.2.2. Public health events - Knowledge and skills for detecting, reporting, assessing and providing first control measures to public health events;</t>
  </si>
  <si>
    <t>2.2.3. Public health risks from microbiological, chemical and radiological agents – Knowledge of how they can affect human health and be transmitted person to person and by food, air water, waste, vectors, fomites and the environment;</t>
  </si>
  <si>
    <t>2.2.4. Personal protective techniques and related equipment - Demonstrable knowledge of  application and  correct use.</t>
  </si>
  <si>
    <t>2.2.7. Vector control - Demonstrable knowledge of the use of correct control methods for relevant vector-borne diseases and for hosts and vectors, including disinsecting and deratting.</t>
  </si>
  <si>
    <t>All groups of core capacities</t>
  </si>
  <si>
    <t>1. Assessment of suspect travellers</t>
  </si>
  <si>
    <t>1.1. Staff
Appropriate number of trained personnel, proportional to the volume and frequency of travellers, available at short notice, on or off site, to interview and to provide first assessment of suspect travellers on a timely basis.</t>
  </si>
  <si>
    <t>2. Quarantine of suspect travellers</t>
  </si>
  <si>
    <t>Note</t>
  </si>
  <si>
    <t xml:space="preserve">Solid  and liquid waste </t>
  </si>
  <si>
    <t>2.2. Staff
Appropriate number of trained personnel at the quarantine facility to recognize disease symptoms and who are familiar with procedures and measures for suspect travellers</t>
  </si>
  <si>
    <t>(f) to apply entry or exit controls for arriving and departing travellers</t>
  </si>
  <si>
    <t>1. Entry or exit controls for travellers</t>
  </si>
  <si>
    <t>1. Provide access to special equipment</t>
  </si>
  <si>
    <t>2. Personnel to transport suspect travellers.</t>
  </si>
  <si>
    <t>2.3. Personnel trained in the use of key information regarding hospital/clinic/diagnostic facilities related to the point of entry.</t>
  </si>
  <si>
    <t>Conclusions and recommendations</t>
  </si>
  <si>
    <t>General comments on the assessment</t>
  </si>
  <si>
    <t>Strengths</t>
  </si>
  <si>
    <t>Coordination and communication</t>
  </si>
  <si>
    <t>Care of affected travelers</t>
  </si>
  <si>
    <t>Vectors</t>
  </si>
  <si>
    <t xml:space="preserve">Water </t>
  </si>
  <si>
    <t>Food</t>
  </si>
  <si>
    <t>Lab support</t>
  </si>
  <si>
    <t xml:space="preserve">2. Regularly updated, documented, tested on-site control measures, including equipment and products for cleaning, disinfection and decontamination, for the purpose of elimination all possible contamination at the facility used to interview affected travellers, . </t>
  </si>
  <si>
    <t>2- French</t>
  </si>
  <si>
    <t>La législation nationale, les actes administratifs, les procédures et/ou les protocoles sont établis, mis à jour and largement diffusés, afin d’habiliter l'autorité compétente à effectuer des inspections, à identifier les risques de santé publique et les mesures sanitaires nécessaires, et fournir des informations sur les exigences concernant la notification des événements de santé publique à bord.
Les documents d’orientation expliquant les exigences et les procédures pour relayer immédiatement les rapports à l’autorité compétente, pour assurer une évaluation, une prise en charge et les autres mesures de santé publique appropriées, sont élaborés et diffusés aux compagnies de croisières, aux compagnies aériennes, aux compagnies de transport terrestre, ainsi qu’à leurs organisations représentatives respectives, et sont mis en ligne sur les sites Internet appropriés.
Une procédure d’opération standard pour les autorités compétentes est établie pour recevoir les rapports, émis par les moyens de transport à l’arrivée, sur tous les cas d’affection évocatrice d’une maladie infectieuse, ou toute manifestation d’un risque de santé publique à bord.
Toutes les activités listées ci-dessus doivent être établies sur la base d’un fonctionnement 24 heures sur 24, 7 jours sur 7 ou selon 
les horaires de travail des points d’entrée comme il convient.</t>
  </si>
  <si>
    <t>1.4.2 Destination finale des déchets solides et liquides produits au point d’entrée
Mise en place des programmes susvisés de traitement des déchets solides et liquides, documentés, testés et actualisés, comportant des procédures d’opération standard concernant le transport sécurisé et la destination finale des déchets solides et liquides produits et/ou traités au point d’entrée, en fonction de leur type et de leur volume.</t>
  </si>
  <si>
    <t>1.5. Autres domaines de risque potentiel : qualité de l’air ambiant 
Mise en place d’un plan de gestion de la qualité de l’air ambiant documenté, testé et actualisé, sous le contrôle des autorités compétentes, afin d’éviter toute source de contamination et d’infection, dans le cadre duquel tous les risques actuels et potentiels de santé publique liés à la qualité de l’air ambiant sont détectés et évalués, mise en œuvre des mesures de lutte préconisées, tenue des registres, documentation des résultats des tests, disponibles en libre consultation.</t>
  </si>
  <si>
    <t>1.6   Autres domaines de risque potentiel : les restes humains 
Des procédures d’usage, régulièrement mises à jour, documentées et testées sont établies pour la surveillance des restes humains au départ ou à l’arrivée de la zone affectée ; l’application de mesures sanitaires spécifiques permettant d’assurer la manipulation sécurisée et le transport de restes humains (mesures telles que la délivrance des permis, le traitement sanitaire adéquat de fuites en cours de transport), placée sous le contrôle des autorités compétentes. Des données enregistrées doivent être disponibles, accessibles et traçables.</t>
  </si>
  <si>
    <t>2.1. Personnel d’inspection en nombre suffisant
Personnel formé et affecté à ces missions en nombre suffisant, par rapport au volume et à la fréquence des voyageurs, ainsi qu’à la complexité du point d’entrée (terminaux, destinations et pratique multimodale en place, entre autres facteurs).</t>
  </si>
  <si>
    <t>2.2. Personnel compétent/qualifié chargé des programmes d’inspection
Assimilation des procédures d’inspection standard – Le personnel a suivi un programme de formation, peut émettre des certificats/documents et/ou démontrer sa parfaite maîtrise des procédures opérationnelles instaurées au service de l’inspection sanitaire, et doit faire preuve de compétence dans les domaines suivants, conformément aux missions d'inspection qui lui sont confiées :</t>
  </si>
  <si>
    <t>2.2.1 Situation épidémiologique au point d’entrée – Connaissance des risques de santé publique courants détectés dans le cadre d’une procédure de routine et des risques habituels pour la santé publique associés au type, à la taille et à la nature, ainsi qu’aux origines et destinations communes des moyens de transport empruntant ce point d’entrée.</t>
  </si>
  <si>
    <t>2.2.2 Evénements touchant à la santé publique – Connaissances et compétences en matière de détection, de communication, d’évaluation et d’engagement des premières mesures de lutte lors d’événements touchant à la santé publique.</t>
  </si>
  <si>
    <t>2.2.3 Risques pour la santé publique liés aux agents microbiologiques, chimiques et radiologiques – Connaissance de la façon dont ils peuvent affecter la santé humaine et se transmettre d’un individu à un autre, ainsi que par la nourriture, l’air, l’eau, les déchets, les vecteurs, les matières contaminées et l’environnement.</t>
  </si>
  <si>
    <t>2.2.4 Techniques de protection individuelle et équipements connexes – Connaissance  avérée de leur application et de leur bonne utilisation.</t>
  </si>
  <si>
    <t>2.2.5 Mesures de santé publique – Connaissance avérée de l’utilisation des méthodes appropriées et bonne maîtrise des techniques, à savoir : la désinfection, la décontamination, l’isolement, la mise en quarantaine, le suivi des contacts, le contrôle des entrées et des sorties.</t>
  </si>
  <si>
    <t>2.2.6 Techniques de test et d’échantillonnage – Connaissance avérée des techniques adéquates de test et d’échantillonnage et des équipements au service des premières observations, de la détection et de l’évaluation des risques de santé publique (ex. : contrôle de l'eau, des aliments et des vecteurs).</t>
  </si>
  <si>
    <t>2.2.7 Lutte antivectorielle – Connaissance avérée de l’utilisation des méthodes de lutte appropriées contre les maladies à transmission vectorielle, les hôtes et vecteurs, y compris la désinsectisation et la dératisation.</t>
  </si>
  <si>
    <t xml:space="preserve"> Current contact details of competent authority at point of entry and means of communication and procedures are available for notice of application of control measures, for receipt of health documents and to provide health related information for travellers.</t>
  </si>
  <si>
    <t>6. Communication link with service providers</t>
  </si>
  <si>
    <t>Current contact details of service providers and means of communication and procedures are available for advance notice of application of control measures. Service providers have current contact details of competent authority:</t>
  </si>
  <si>
    <t>7. Assessment of all reports of urgent events within 24 hrs</t>
  </si>
  <si>
    <t xml:space="preserve">8. Communication mechanism for the dissemination of information and recommendations received from WHO </t>
  </si>
  <si>
    <t>(a)  Provide access to (i) appropriate medical service including diagnostic facilities located so as to allow the prompt assessment and care of ill travellers, and (ii) adequate staff, equipment and premises</t>
  </si>
  <si>
    <t>1. Assessment and care of ill travellers</t>
  </si>
  <si>
    <t xml:space="preserve">1.2. Assessment of requirements concerning vaccination or prophylaxis
Capability to do on-site assessment of proof of vaccination and prophylaxis recommended by WHO, such as for yellow fever, as applicable, and accordingly to the epidemiological situation, risk analysis and national requirements </t>
  </si>
  <si>
    <t>1.3. Key information regarding medical and diagnostic facilities
List of all facility names and key contact information (address, phone number, distance from Point of entry and map of  routes) created , maintained and updated, disseminated,  regularly tested for accuracy and accessible to all relevant personnel, to which ill or suspect travellers from the Point of entry are to be transferred.</t>
  </si>
  <si>
    <t>2.  Adequate staff, equipment and premises</t>
  </si>
  <si>
    <r>
      <t xml:space="preserve">2.2. Training of Standard operational procedures for transport of ill travellers
Personnel trained and knowledgeable in infection control techniques for the safe removal of ill travellers, </t>
    </r>
    <r>
      <rPr>
        <sz val="10"/>
        <color indexed="10"/>
        <rFont val="Verdana"/>
        <family val="2"/>
      </rPr>
      <t>in</t>
    </r>
    <r>
      <rPr>
        <sz val="10"/>
        <rFont val="Verdana"/>
        <family val="2"/>
      </rPr>
      <t xml:space="preserve"> application of personal protective equipment and in use of key information regarding  contacting and accessing medical facilities in a safe and timely manner</t>
    </r>
  </si>
  <si>
    <t xml:space="preserve">2. Integration with other response plans
A clearly structured allocation of functions within the public health emergency contingency plan, for all services and sectors involved at point of entry to carry out policy /guidance, coordination, management and evaluation functions during a public health response:
 Coordinator/committee identified; 
 Sub-sector/ services contacts and plans in place
 Sub-sector/services contact points identified.
 contact points for key sectors/services at point of entry identified/nominated and details shared with competent authority.
 integration with possible sectoral plans contact points of key sectors/services at point of entry, including public health, immigration, transportation, security, public information/media
 Identification of mechanism/system in operation and procedures in place for communication/collaboration between public health authorities, within national health surveillance system, with regard to reporting, information exchange, assessment and coordinated response, in coordination with national, intermediate and local public health alert and response plans.
 a reliable system for informing the local competent authority in charge to
implement health measures of the pending arrival of a suspected case of a 
communicable disease, when traffic control or others authorities at point of entry
have been notified of this by conveyances operators; </t>
  </si>
  <si>
    <t>3.1 Procedures concerning communication with ground transport conveyances/ground crossing operators regarding border control measures when massive suspected cases or high public health related risk detected, if and when requested by national authority.</t>
  </si>
  <si>
    <t>2.1. Désignation des établissements
Des dispositions administratives ainsi qu’un contrat écrit officiel, sous la forme d’un mémorandum d’accord, ont été passés avec les hôpitaux, cliniques, services médicaux locaux et/ou de proximité, afin de recevoir les voyageurs suspects en provenance du point d’entrée, de les mettre en quarantaine et de leur offrir tout autre service d’assistance (de préférence à l’écart du point d’entrée).
 Le contrat doit décrire la nature potentielle du risque (ex. : maladie infectieuse ; autres sources de contamination) ainsi que les responsabilités de chaque signataire ;
 Source de référence, date et expiration du contrat ;
 Services et types d'assistance et de services logistiques fournis ;
 Personnel compétent/qualifié à même de procéder à la mise en quarantaine des voyageurs suspects ;
 Accès aux installations de laboratoire ; 
 Accès au matériel, aux fournitures et aux équipements de protection individuelle nécessaires ;
 Mise en place de procédures pour les comptes rendus écrits de routine concernant le transfert, les soins de suivi et les résultats des analyses de laboratoire du voyageur.
Intervention de traducteurs et d’interprètes, le cas échéant.</t>
  </si>
  <si>
    <t>2.2. Personnel
Personnel formé en nombre suffisant, présent sur le site de quarantaine, à même de reconnaître les symptômes d'une maladie et doté de connaissances certaines s’agissant des procédures à suivre et des mesures à prendre pour les voyageurs suspects.</t>
  </si>
  <si>
    <t>e) Appliquer les mesures recommandées pour désinsectiser, dératiser, désinfecter, décontaminer ou traiter les moyens de transport ou les bagages et, si cela est nécessaire, les cargaisons, conteneurs, marchandises ou colis postaux dans des lieux spécialement désignés et équipés à cette fin</t>
  </si>
  <si>
    <t xml:space="preserve">Administrative arrangements and written procedures are in place and agreed with local
authorities, conveyance operators and service providers for information sharing and coordinated intersectoral alert and response actions for affected conveyances regarding support and decision making for ill or suspect traveller on board, as part of the public health emergency contingency plan. </t>
  </si>
  <si>
    <t>(d) To ensure a safe environment for travellers using point of entry facilities, including potable water supplies, eating establishments, flight catering facilities, public washrooms, appropriate solid and liquid waste disposal services and other potential risk areas, by conducting inspection programmes, as appropriate; and adequate numbers of trained staff.</t>
  </si>
  <si>
    <t>1. Safe environment for travellers using point of entry facilities</t>
  </si>
  <si>
    <t>To be continued…..</t>
  </si>
  <si>
    <t>WHO technical advice for case management of Influenza A(H1N1) in air transport, http://www.who.int/ihr/travel/A(H1N1)_air_transport_guidance.pdf</t>
  </si>
  <si>
    <t>2.11. Water safety management - Knowledge of correct practices of safe water management, especially with regard to source, storage, distribution, treatment and control methods</t>
  </si>
  <si>
    <t>3. Monitoring of vectors in the point of entry facilities and in the surrounding area of at least 400 meters from terminal.
Monitoring is continously done on site: vectors and reservoirs are detected, identified, tested for pathogens and controlled. Results of the latest audit of services and facilities are available and accessible</t>
  </si>
  <si>
    <t>4. Dedicated space, equipment and supplies for use by vector and reservoir control staff.  
Dedicated and secure space/room for use by vector and reservoir control staff and for storage of  public health equipment and supplies, including: 
 insecticides, rodenticides, traps and application equipment
inspection equipment 
 workplace and supplies for staff to: prepare inspections, complete reports, and to prepare, calibrate and store sampling equipment</t>
  </si>
  <si>
    <t>1.6.Other potential risk areas: human remains 
Current, regularly updated, documented and tested procedures are in place for monitoring human remains departing and arriving from affected areas and for the use of specific health measures to ensure the safe handling and transport of human remains; under the supervision of competent authority, such as measures of  issuance of  permits,  proper sanitary treatment for leakage in the conveyance,  records are available, assessable, traceable and retrievable</t>
  </si>
  <si>
    <t>(g) to provide access to specially designated equipment and to trained personnel using appropriate personal protection, for the transfer of travellers who may carry infection or contamination</t>
  </si>
  <si>
    <t xml:space="preserve">Arrangements are in place for transporting suspect travellers to appropriate medical or quarantine facilities by safe, hygienic means of transport. Transport  service should have in place cleaning/disinfection equipment and supplies and personal protective equipment for transport staff. </t>
  </si>
  <si>
    <t>2.1. Appropriate number of trained personnel available to transport suspect travellers according to technical requirements, adequately and in a timely manner;</t>
  </si>
  <si>
    <t>2.2. Personnel trained in application of personal protective equipment and disinfection techniques, as applicable.</t>
  </si>
  <si>
    <t xml:space="preserve">2. Inspection programmes </t>
  </si>
  <si>
    <t xml:space="preserve">1.1.3 Water quality monitoring programme
Water quality  regularly monitored, including the effect of disinfection at the points of  potable water: all present and potential public health risks from water supply are detected, assessed and recommended control measures are implemented and programme agenda, dates and results of testing and inspection are recorded and accessible, covering: 
 Public distribution within point of entry boundary
 Passenger terminals 
 Cargo and container terminals 
 Infrastructure and courtyards
 Transport and water service providers for conveyances 
 Water supply services for food production </t>
  </si>
  <si>
    <t>2. Programmes d’inspection</t>
  </si>
  <si>
    <r>
      <t>3.1. A written, formal agreement in place with veterinary centres to provide diagnostic tests, assessment and recommended measures related to affected animals 
</t>
    </r>
    <r>
      <rPr>
        <sz val="10"/>
        <rFont val="Symbol"/>
        <family val="1"/>
        <charset val="2"/>
      </rPr>
      <t xml:space="preserve"> </t>
    </r>
    <r>
      <rPr>
        <sz val="10"/>
        <rFont val="Verdana"/>
        <family val="2"/>
      </rPr>
      <t>Staff trained in infection control and available on-site or on-call to examine affected animals; 
 Standby infection control plan, including  adequate equipment and procedures to manage or to use other clinical care facilities to deal with heightened level of  public health risk (other than routine level risk) ;
 Personal protective equipment and personnel trained available to carry out assessment, treatment and isolation of affected animals; 
Written reports of results of affected animal diagnostic tests, follow-up care and infection control.</t>
    </r>
  </si>
  <si>
    <t>3.2. Referral and transport of animals to designated veterinary facility  through appropriate safe transport  arrangements.  
Documented administrative arrangements are in place :
 Cleaning/disinfection equipment and supplies and personnel familiar with these procedures;
 Personal protective equipment to transport staff.</t>
  </si>
  <si>
    <t xml:space="preserve">1.Location for application of recommended measures - Depending on the movement of  baggage, cargo, containers, conveyances, goods and postal parcels, a specially equipped location should be designated, for:
 disinsecting
 deratting
 disinfecting
 decontaminating
                                                                                                                                                                                            The location should be properly designed to avoid possible injury/discomfort/harm to persons and damage to the environment. Factors such as wind direction and distance to human habitats should be taken into consideration, </t>
  </si>
  <si>
    <t>2.2 Arrangements in place for designated ship quarantine anchorage area, if and when requested, according to risk assessment (such as vector borne disease, ballast water, waste and other public health risks) and safety, security and facilitation principles, as applicable</t>
  </si>
  <si>
    <t>1.1. Access to medical and diagnostic facilities
Administrative arrangements and MoUs are in place to grant access to medical and diagnostic facilities for assessment and care of ill or suspect travellers, in consultation with local and/or nearby health services.
If on-site, specialized warehouse for medicine and medical instruments and records for their use and replacement.</t>
  </si>
  <si>
    <t>1.1. Equipment for transport of  ill travellers to appropriate medical facility
Arrangements are in place for transporting ill travellers to appropriate medical facility by safe, hygienic means of transport.</t>
  </si>
  <si>
    <t>1.2. Access to personal protective equipment (PPE) for transport staff
Transport staff have access to and uses adequate personal protective equipment, when transporting ill travellers.</t>
  </si>
  <si>
    <t>1.1.1 Treatment
Adequate treatment to remove and control public health risks.</t>
  </si>
  <si>
    <t>ENTER IN  CELL A3 THE CODE NUMBER OF THE LANGUAGE</t>
  </si>
  <si>
    <t>Contact details of competent authority/agency</t>
  </si>
  <si>
    <t>PoE name</t>
  </si>
  <si>
    <t>National requirements and legislation related to public health measures at PoE and other information (Links):</t>
  </si>
  <si>
    <t>Identification</t>
  </si>
  <si>
    <t>Points of entry - core capacity</t>
  </si>
  <si>
    <t>No Info</t>
  </si>
  <si>
    <t>No info</t>
  </si>
  <si>
    <t>A) Core capacity requirements for coordination, communication of event information and adoption of measures (in regard to activities concerning designated airports, ports and ground crossings, according to Annex 1A)</t>
  </si>
  <si>
    <t>3.Direct operational link with other senior health officials</t>
  </si>
  <si>
    <t>9. Procedures and legal and administrative provisions to conduct inspections and receive reports of cases of illness and/or other evidence of public health risks on board arriving conveyances</t>
  </si>
  <si>
    <t xml:space="preserve">National legislation, administrative acts, protocols and/or procedures is in place, updated and disseminated widely, empowering competent authority to conduct inspections to identify public health risks together with required control measures to be applied and providing requirements to report public health related events on board.
Guidance documents explaining the requirements and procedures to immediately relay reports to the competent authority to ensure that appropriate assessment, care and other public health measures are developed and disseminated to cruise lines, airlines, ground transportation and their relevant industry associations and posted on appropriate websites.  
A standard operating procedure for competent authorities is in place to receive reports from arriving conveyances of all cases of illness indicative of an infectious disease or evidence of a public health risk on board 
All the above activities should be provided on a 24-hour basis, seven days a week (24/7) or according to working hours at the points of entry, as appropriate.
</t>
  </si>
  <si>
    <t xml:space="preserve">2.1. Staff                                                                                                                                                                                                                                                          Sufficient personnel 
Access to appropriate number of trained personnel assigned for these duties, in relation to volume and frequency of travellers and complexity of the point of entry (regarding terminal facilities, destinations and multimodal practice in place among other factors).
Arrangements for translation and interpreters where needed(?)                                                                                                                                                                    Competent/qualified personnel for prompt assessment, care and reporting of ill travellers
Personnel have undergone a training program to recognize disease symptoms and are familiar with procedures regarding prompt assessment, care and reporting of ill travellers.  
</t>
  </si>
  <si>
    <t>2.2. Adequate space to conduct  private  interviews with ill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practices).
Desirable to have independent exit passage through which suspect travellers can be transported to medical care facilities, if needed, and in order to avoid infecting  other persons.</t>
  </si>
  <si>
    <t>2.1.  Number of trained personnel
Appropriate number of trained personnel available to adequently transport ill travellers, according to technical requirements</t>
  </si>
  <si>
    <t>2.13. Swimming pool and SPA -Knowledge of present and potential risks from recreational swimming and spa areas on board and methods and systems for detection, assessment and recommended control measures.</t>
  </si>
  <si>
    <t>2.1. Assurer le traitement, l’isolement et les moyens diagnostiques
Des dispositions administratives ainsi qu’un contrat écrit officiel, sous la forme d’un mémorandum d’accord, ont été passés avec les hôpitaux, cliniques, services médicaux locaux et/ou de proximité, afin de recevoir les voyageurs affectés en provenance du point d’entrée, de les isoler, de leur dispenser un traitement et de leur offrir tout autre service d’assistance.
 Le contrat doit décrire la nature potentielle du risque (ex. : maladie infectieuse, autres sources de contamination) ainsi que les responsabilités de chaque signataire ;
 Source de référence, date et expiration du contrat ;
 Services et types de soins médicaux couverts (ex. : évaluation, isolement, soins de premiers secours, unité de soins intensifs, centre de traitement des maladies contagieuses, etc.) ;
 Personnel compétent/qualifié à même de procéder à une évaluation et une prise en charge rapides et à l’isolement des voyageurs affectés ;
 Accès aux installations de laboratoire ; 
 Accès au matériel, aux fournitures et aux équipements de protection individuelle nécessaires ;
 Mise en place de procédures pour les comptes rendus écrits de routine concernant le transfert, les soins de suivi et les résultats des analyses de laboratoire du voyageur ;
 Intervention de traducteurs et d’interprètes, le cas échéant.</t>
  </si>
  <si>
    <t>2.2. Informations clés sur la prise en charge, l’isolement, les moyens diagnostiques et le transport des voyageurs affectés
Liste de tous les sites vers lesquels les voyageurs affectés doivent être transférés depuis le point d’entrée, coordonnées et informations clés (adresse, numéro de téléphone, distance depuis le point d’entrée et cartes routières) établie, complétée, actualisée, diffusée, et dont l’exactitude est régulièrement vérifiée. Liste mise à la disposition de l’ensemble du personnel concerné.
Informations clés fournies aux services de transport : nom, adresse, distance et itinéraire vers les hôpitaux/cliniques vers lesquels les voyageurs affectés doivent être transportés depuis le point d’entrée.</t>
  </si>
  <si>
    <t>3. Evaluation, prise en charge et isolement des animaux affectés</t>
  </si>
  <si>
    <t>3.1. Un contrat écrit, officiel, est passé avec les centres vétérinaires afin de procéder à un diagnostic, une évaluation et de formuler des recommandations quant aux mesures à prendre pour les animaux affectés
 Personnel formé à la lutte contre les infections disponible sur site ou sur appel pour examiner les animaux affectés ;
 Plan de lutte contre les infections de secours comprenant notamment les équipements et procédures adéquats pour gérer ou recourir à d’autres établissements de soins cliniques aux fins de maîtriser un risque de santé publique élevé (autre que le degré de risque habituel) ;
 Mise à disposition d’équipements de protection individuelle et de personnel qualifié pour procéder à l’évaluation, à la prise en charge et à l’isolement des animaux affectés.
Comptes rendus écrits des résultats des examens diagnostiques, des soins de suivi et de la lutte contre l’infection chez les animaux affectés.</t>
  </si>
  <si>
    <t>1.1. Eau
Un programme de sécurité de l’eau documenté, testé et actualisé, mené par ou sous le contrôle des autorités compétentes, tenue de registres, documentation et mise à disposition des résultats des tests, comme suit :</t>
  </si>
  <si>
    <t>2.8. Testing and sampling techniques -Demonstrable knowledge of the use of correct testing and sampling techniques and equipment to support initial observation, detection and assessment of public health risk,  e.g. water, food, vector control.</t>
  </si>
  <si>
    <t>2.12. Solid and liquid waste management - Knowledge of solid and liquid waste treatment, control methods and systems for detection, assessment and recommended control measures for present and potential risks from solid and liquid waste (including bilge water and ballast water for ships).</t>
  </si>
  <si>
    <t>2.3. Une contamination dangereuse autre qu’une contamination microbienne, telle que les sources radionucléaires, est également possible à bord des navires, mais n’est pas traitée dans les présentes directives. Les agences nationales comme internationales sont destinées à traiter les incidents et urgences radionucléaires. Le point focal national RSI doit disposer des coordonnées de ces agences.</t>
  </si>
  <si>
    <t>2.4. Installations, équipements et fournitures à utiliser par le personnel d’inspection
Les installations, équipements et fournitures sont mis à la disposition du personnel d’inspection, en fonction des besoins de ses missions, et tenus en parfait état de sécurité et d’hygiène, à savoir : dispositifs de communication, matériels et équipements de test et de prélèvement, instruments d'orientation actualisés et autres sources d'information technique, équipements de protection individuelle, dispositifs et matériels de lutte antivectorielle, registres/collecte de données, archivage et formulaires, etc.</t>
  </si>
  <si>
    <t>e)  Mettre en place, dans la mesure où cela est possible dans la pratique, un programme et du personnel qualifié pour lutter contre les vecteurs et  les réservoirs aux points d’entrée et à proximité de ceux-ci</t>
  </si>
  <si>
    <t xml:space="preserve">(f) Special capacities according to type of point of entry (airport): </t>
  </si>
  <si>
    <t>1.1 Procedures in place concerning communication of events for a suspected case of communicable disease or other public health related event on board aircraft, encompassing air traffic control, airport authorities and public health sector competent authorities.</t>
  </si>
  <si>
    <t>1.2. Procedures in place to assess, monitor and safely apply aircraft disinsection and other vector control measures if required, according to WHO recommendations and guidance, as applicable (this procedures should be part of the integrated vector management control plan at the airport)</t>
  </si>
  <si>
    <t>1.3 Procedures concerning communication with aircraft and air transport operators regarding: free pratique (including radio free pratique) request and authorization; and health part of the General Declaration of Aircraft, if and when requested by national authorities</t>
  </si>
  <si>
    <t>2.Ports and ships</t>
  </si>
  <si>
    <t>2.1 Procedures concerning communication with ship and ship industry operators regarding: free pratique (including radio free pratique) request and authorization; and the Maritime Health Declaration, if and when requested by national authorities</t>
  </si>
  <si>
    <t>Coordonnées de l’autorité/l’agence compétente</t>
  </si>
  <si>
    <t>Adresse web</t>
  </si>
  <si>
    <t xml:space="preserve">Coordonnées </t>
  </si>
  <si>
    <t>Dispositions et législation nationales liées aux mesures de santé publique aux points d'entrée et autres informations (liens) :</t>
  </si>
  <si>
    <t>Type : Aéroport/Port/Poste-frontière</t>
  </si>
  <si>
    <t>UNIcode ou code de l'Organisation de l'aviation civile internationale ou de l'Association internationale du transport aérien</t>
  </si>
  <si>
    <t>Points d'entrée – principale capacité</t>
  </si>
  <si>
    <t>Désigné(s)</t>
  </si>
  <si>
    <t>Principale capacité B.1. à tout moment</t>
  </si>
  <si>
    <t>Principale capacité B.2. urgence de santé publique</t>
  </si>
  <si>
    <t>Déchets solides et liquides</t>
  </si>
  <si>
    <t>Plan de travail pour l’amélioration future</t>
  </si>
  <si>
    <t>(f) Capacités spéciales selon le type de point d’entrée (port)</t>
  </si>
  <si>
    <t>Hygiène et salubrité à bord des navires : Compendium des flambées d’origine alimentaire et hydrique et de maladie des légionnaires associées aux navires 1970-2000</t>
  </si>
  <si>
    <t>Directives de qualité pour l'eau de boisson, troisième édition, incluant les addenda 1 et 2.</t>
  </si>
  <si>
    <r>
      <t xml:space="preserve">Les niveaux locaux, intermédiaires et nationaux (y compris le point focal national RSI)  </t>
    </r>
    <r>
      <rPr>
        <sz val="10"/>
        <rFont val="Times New Roman"/>
        <family val="1"/>
      </rPr>
      <t>possèdent les coordonnées détaillées et à jour des autorités compétentes aux points d’entrée, les procédures courantes, documentées et régulièrement testées, y compris tout mémorandum d’accord – procédures et mémorandums d’accord sont établis pour des communications et des collaborations de routine et d’urgence pendant une urgence de santé publique de portée internationale avec :
1) l’autorité compétente aux autres points d’entrée et les autorités sanitaires aux niveaux local, intermédiaire et national ;
2) les autres ministères, agences, autorités et partenaires concernés par les activités du point d’entrée.</t>
    </r>
  </si>
  <si>
    <r>
      <t xml:space="preserve">Les autorités compétentes à chaque point d’entrée </t>
    </r>
    <r>
      <rPr>
        <sz val="10"/>
        <rFont val="Times New Roman"/>
        <family val="1"/>
      </rPr>
      <t>possèdent les coordonnées à jour des responsables, aux niveaux local, intermédiaire et national, incluant notamment les coordonnées du point focal national RSI et les moyens de communication et les procédures sont disponibles pour étayer les mesures de santé publique prises conformément au RSI, telles que :
- Communication avec le point focal national afin d’informer l’OMS, dans les 24 heures suivant la réception de preuves démontrées de l’existence, à l’entrée ou à la sortie, de : 1) cas humains ; 2) vecteurs qui peuvent transmettre une infection ou une contamination ou 3) marchandises contaminées, qui peuvent être à l’origine de la propagation internationale d’une maladie ; ou 4) mise en œuvre médicalement justifiée de mesures de santé complémentaires dans les 48 heures.
- Notifier l’ensemble des informations essentielles sur l’événement s’étant produit au point d’entrée fournies par les autorités compétentes aux autorités sanitaires aux niveaux local, intermédiaire et national pour l’évaluation, la prise en charge et la réponse de santé publique appropriée.
- Communication avec les autorités compétentes des autres points d’entrée nationaux pour fournir les informations 
pertinentes sur les faits relevés et les mesures de lutte requises à l’arrivée d’un moyen de transport affecté.</t>
    </r>
  </si>
  <si>
    <t>Les coordonnées actualisées des opérateurs de transport (y compris de leurs agents ou représentants légaux sur place), les moyens de communication et les procédures sont disponibles pour la notification précoce de l’application des mesures de lutte, la délivrance des certificats de contrôle sanitaire des navires et pour la réception des autres documents de santé.
Les coordonnées des autorités compétentes sont fournies aux opérateurs de transport.</t>
  </si>
  <si>
    <t>2. Intégration aux autres plans d’action
Une répartition claire et structurée des fonctions dans le plan d’intervention pour les urgences de santé publique, et ce pour tous les services et secteurs concernés au point d’entrée afin qu’ils s’acquittent de leur mission de conduite/d’orientation, de coordination, de gestion et d’évaluation lors d’une action de santé publique :
 Identification d’un coordinateur/comité ;
 Mise en place de contacts et de plans par sous-secteur/service ;
 Identification des points de contact des sous-secteurs/services ;
 Identification/désignation des points de contact dans les secteurs/services clés du point d’entrée et transmission des coordonnées aux autorités compétentes ;
 Intégration avec d’autres points de contact des plans sectoriels des principaux secteurs/services du point d’entrée, dont la santé publique, l’immigration, les transports, la sécurité, l’information du public/les médias ;
 Identification du mécanisme/système mis en œuvre et des procédures en place en matière de communication/coopération entre les autorités de santé publique, dans le cadre du système de surveillance nationale, concernant le compte rendu, l’information, l’échange, l’évaluation et la coordination de l’action, en collaboration avec les plans d’alerte et d’action de santé publique à l’échelle locale ;
 Un système fiable permettant d’informer les autorités locales compétentes chargées de la mise en œuvre de mesures sanitaires en cas de suspicion de maladie contagieuse, dès lors que les autorités de contrôle du trafic ou les autres autorités au point d'entrée en ont été informées par les exploitants de moyens de transport.</t>
  </si>
  <si>
    <t>3. Formation et/ou exercices
Formation périodique et/ou exercices de simulation permettant aux points de contact des principaux secteurs/services du point d’entrée de se familiariser avec le plan d’intervention pour les urgences de santé publique et les rôles et fonctions qu’ils doivent respectivement assumer dans ce cadre.</t>
  </si>
  <si>
    <t>(b) Assurer l’évaluation et la prise en charge des voyageurs ou animaux affectés en passant des accords avec les services médicaux et vétérinaires locaux pour permettre leur isolement et leur traitement, et offrir tous autres services d’assistance nécessaires</t>
  </si>
  <si>
    <t>Des accords administratifs et des procédures écrites sont instaurés et avalisés par les autorités locales, les exploitants de moyens de transport et les prestataires de services ; pour le partage de l'information : coordination de l'alerte intersectorielle et des actions de réponse ; pour les moyens de transport touchés : assistance et prise de décisions concernant le voyageur malade ou suspect à bord, dans le cadre du plan d’intervention pour les urgences de santé publique.</t>
  </si>
  <si>
    <t>2. Evaluation et prise en charge des voyageurs affectés</t>
  </si>
  <si>
    <t>2.15 Air quality management –Understanding of correct practices of air health quality management. Capacity for detection, assessment and recommended control measures for present and potential risks from air quality.</t>
  </si>
  <si>
    <t>1.1. Water
A documented, tested and updated water safety programme, conducted or under supervision of competent authority; maintenance  records and testing results are documented and available, including:</t>
  </si>
  <si>
    <t>a)  Assurer i) l’accès à un service médical approprié, y compris à des moyens diagnostiques situés de façon à permettre l’évaluation et la prise en charge rapides des voyageurs malades et ii) la mise à disposition des personnels, du matériel et des locaux adéquats</t>
  </si>
  <si>
    <t>1. Evaluation et prise en charge des voyageurs malades</t>
  </si>
  <si>
    <t>1.1. Accès à un service médical et aux moyens diagnostiques
Des dispositions administratives et des mémorandums d’accord sont instaurés afin d’assurer l’accès à un service médical et aux moyens diagnostiques en vue de l’évaluation et de la prise en charge des voyageurs malades ou suspects, en consultation avec les services de santé locaux et/ou de proximité.
Sur site, un entrepôt est réservé aux médicaments, instruments médicaux et registres, pour leur utilisation ou leur remplacement.</t>
  </si>
  <si>
    <t>1.2. Evaluation des obligations en matière de vaccination ou de prophylaxie
Possibilité de procéder sur site à une vérification de la preuve des vaccinations et de la prophylaxie préconisées par l’OMS, notamment pour la fièvre jaune, si cela est nécessaire, en fonction de la situation épidémiologique, l’analyse du risque, les exigences nationales.</t>
  </si>
  <si>
    <t>1.3. Informations clés sur les services médicaux et moyens diagnostiques
Une liste des noms de tous les sites et principales coordonnées (adresse, numéro de téléphone, distance depuis le point d’entrée et cartes routières) est établie, complétée, actualisée, diffusée, et dont l’exactitude est régulièrement vérifiée. Liste mise à la disposition de l’ensemble des membres du personnel vers lesquels les voyageurs malades ou suspects sont orientés depuis le point d’entrée.</t>
  </si>
  <si>
    <t>2.2. Espace réservé à l’organisation d’entretiens privés avec les voyageurs malades
Espaces hygiéniques et sécurisés destinés à l’organisation d’entretiens privés, d’une taille appropriée au volume, au moyen de transport et à la fréquence des voyageurs, ainsi qu’à la complexité du point d’entrée (terminaux, destinations et pratique multimodale).
Il est souhaitable de prévoir une sortie indépendante par laquelle les voyageurs suspects peuvent être transférés vers des services médicaux, le cas échéant, et éviter ainsi toute contamination.</t>
  </si>
  <si>
    <t>2.3. Equipements de protection individuelle lors des entretiens avec les voyageurs malades
Accès aux équipements nécessaires pour les premiers entretiens et le triage. Le personnel porte les équipements de protection individuelle pour les premiers entretiens et le triage.</t>
  </si>
  <si>
    <t>b) Mettre à disposition le matériel voulu et le personnel approprié pour permettre le transport des voyageurs malades vers un service médical  approprié</t>
  </si>
  <si>
    <t xml:space="preserve">1.1. Equipements destinés au transport des voyageurs malades vers un service médical approprié
Mise en place de dispositions pour le transfert des voyageurs malades vers un service médical approprié par des moyens de transport sûrs et hygiéniques. Les prestataires de transport doivent être approvisionnés en produits de nettoyage et désinfection. </t>
  </si>
  <si>
    <t>3.2. Transfert et transport des animaux vers un établissement vétérinaire spécifique au moyen de transport appropriés et en toute sécurité
Mise en place de dispositions administratives documentées :
 Equipements et matériel de nettoyage/désinfection et personnel habitué à ces procédures ;
 Equipements de protection individuelle pour le personnel de transport.</t>
  </si>
  <si>
    <t>(c)   Prévoir un espace approprié, à l'écart des autres voyageurs, pour interroger les personnes suspectes ou affectées</t>
  </si>
  <si>
    <t>2. Training for inspectors</t>
  </si>
  <si>
    <t>2.1. Understanding of inspection standard operating procedures - Personnel have undergone a training program, can produce certificates/ documentation and/or can demonstrate a thorough understanding of standard operating procedures set in place for the sanitary inspection of conveyances, and should demonstrate competency in the following areas, according to the assigned inspection duties:</t>
  </si>
  <si>
    <t>2.7. Public health measures - Demonstrable knowledge of the use of correct methods and understanding of techniques, such as: disinfection, decontamination, isolation, quarantine, contact tracing, entry and exit control.</t>
  </si>
  <si>
    <t>2.8. Techniques de test et d’échantillonnage – Connaissance avérée des techniques adéquates de test et d’échantillonnage et des équipements au service des premières observations, de la détection et de l’évaluation des risques de santé publique (ex. : contrôle de l'eau, des aliments et des vecteurs).</t>
  </si>
  <si>
    <t>2.14. Services médicaux – Connaissances des exigences, procédures de biosécurité, équipements, trousses de soins et conditions environnementales des installations médicales, en fonction de la taille, du type et de la nature des moyens de transport, ainsi que des directives connexes applicables (ex. : OMS, OMI, OIT, OACI). Compétences linguistiques ou intervention de traducteurs et d’interprètes, le cas échéant.</t>
  </si>
  <si>
    <t xml:space="preserve">2.15. Gestion de la qualité de l’air – Assimilation de bonnes pratiques de gestion de la qualité de l’air. Capacité à détecter, évaluer les risques présents et à venir associés à la qualité de l’air et mise en place des mesures de lutte. </t>
  </si>
  <si>
    <t>1.4. Solid and liquid waste– residual water
Documented, tested and updated solid waste management, liquid waste – residual water management plans in place and under competent authority supervision, including:</t>
  </si>
  <si>
    <t>1.1.1 Traitement
Traitement adéquat permettant de supprimer et de contrôler les risques de santé publique.</t>
  </si>
  <si>
    <t>1.1.2  Source
Sources d’eau potable sous surveillance, dans des lieux sécurisés, éloignées des sources de pollution, approuvées par les autorités sanitaires compétentes, d'une qualité jugée satisfaisante selon les normes nationales.</t>
  </si>
  <si>
    <t>1.1.3 Programme de surveillance de la qualité de l’eau
La qualité de l’eau est régulièrement contrôlée, notamment les effets de la désinfection aux points d’eau potable : tous les risques actuels et potentiels de santé publique liés à l’approvisionnement en eau sont détectés et évalués, les mesures de lutte préconisées sont mises en œuvre, et le déroulement du programme, les dates et les résultats des tests et des inspections sont enregistrés et disponibles en libre consultation. Ils couvrent :
 La distribution publique dans les limites du point d’entrée
 Les aérogares passagers
 Les terminaux pour marchandises et conteneurs
 Les infrastructures et tarmacs
 Les prestataires de services de transport et d’approvisionnement en eau pour les transports
 Les services d’approvisionnement en eau pour la production alimentaire.</t>
  </si>
  <si>
    <t>1.2. Nourriture
Les établissements de restauration/fournisseurs/magasins alimentaires approuvés ou jugés satisfaisants par l'administration sanitaire concernée et/ou supervisés par les autorités compétentes, y compris les services de restauration à bord, les repas, la nourriture ou autres denrées périssables préparés hors de la zone juridictionnelle du point d'entrée mais destinés à être utilisés lors des transports sont régulièrement contrôlés : tous les risques actuels et potentiels de santé publique liés à la nourriture sont détectés et évalués, les mesures de lutte préconisées sont mises en œuvre, les registres sont tenus, et les résultats des tests sont enregistrés et disponibles en libre consultation. Ils couvrent la sécurité alimentaire, et notamment les services de restauration.</t>
  </si>
  <si>
    <t>1.3. Toilettes publiques
Les toilettes publiques, adaptées au nombre et à la fréquence des voyageurs, sont en bon état de fonctionnement et sont régulièrement nettoyées compte tenu du volume de passagers et de membres du personnel empruntant le terminal et autres installations du point d’entrée.</t>
  </si>
  <si>
    <t>1.4.  Déchets solides et liquides - eaux résiduaires
Mise en place d’un plan de traitement des déchets solides, liquides et des eaux résiduaires documenté, testé et actualisé, sous le contrôle des autorités compétentes, y compris :</t>
  </si>
  <si>
    <t>Conseils techniques temporaires de l'OMS sur la gestion de cas de grippe pandémique (H1N1) 2009 à bord de navires</t>
  </si>
  <si>
    <t>Conseils sur l'inspection de navire et la délivrance des certificats de contrôle de navire</t>
  </si>
  <si>
    <t>2. Ports et navires</t>
  </si>
  <si>
    <t>3.1 Procedures concerning communication with ground transport conveyance and ground
crossing operator regarding border control measures when mass suspect cases or high public
health related risk detected, if and when requested by national authority.</t>
  </si>
  <si>
    <t>3.1 Procedures concerning communication with ground transport conveyance and ground crossing operator regarding border control measures when mass suspect cases or high public health related risk detected, if and when requested by national authority.</t>
  </si>
  <si>
    <t>3.2 Arrangements in place for carrying out public health measures on affected ground
transport conveyances, when recommended or requested by national authority.</t>
  </si>
  <si>
    <t>2.14. Medical facilities - Knowledge of requirements, bio safety procedures, equipment, medical chest and environmental requirements for medical facilities on board, according to the size, type and kind of conveyance and related applicable guidelines (e.g. WHO, IMO, ILO, ICAO).
-Foreign language skills or arrangements for translation and interpreters, where needed.</t>
  </si>
  <si>
    <t>(d) to provide for the assessment and, if required, quarantine of suspect travellers, preferably in facilities away from the point of entry</t>
  </si>
  <si>
    <t>1. Plan d’intervention pour les urgences de santé publique</t>
  </si>
  <si>
    <t>1. Voyageurs affectés à bord</t>
  </si>
  <si>
    <t>2.2. Competent/qualified personnel for inspection programmes
Understanding of inspection standard operating procedures - Personnel have undergone a training program, can produce certificates/ documentation and/or can demonstrate a thorough understanding of standard operating procedures set in place for the sanitary inspection, and should demonstrate competency in the following areas, according to the assigned inspection duties:</t>
  </si>
  <si>
    <t>(e)  To provide as far as practicable a programme and trained personnel for the control of vector and reservoirs in and near points of entry</t>
  </si>
  <si>
    <t>Comments and suggestions</t>
  </si>
  <si>
    <t xml:space="preserve"> (a) to provide appropriate public health emergency  response by establishing and maintaining a Public Health Emergency Contingency Plan, including the nomination  of a coordinator and contact points for relevant point of entry, public health and other agencies and services</t>
  </si>
  <si>
    <t xml:space="preserve">1. Public health contingency plan </t>
  </si>
  <si>
    <t xml:space="preserve">Final Score </t>
  </si>
  <si>
    <t>(b) to provide assessment of, and care for, affected travellers or animals by establishing arrangements with local medical and veterinary facilities for their isolation, treatment and other support services that may be required</t>
  </si>
  <si>
    <t>1. Affected travellers on board</t>
  </si>
  <si>
    <t>2. Assessment of, and care for affected travellers</t>
  </si>
  <si>
    <t>Workplan on future improvement</t>
  </si>
  <si>
    <t>3. Assessment, care and isolation of affected animals</t>
  </si>
  <si>
    <t>(c) to provide appropriate space, separate from other travellers, to interview suspect or affected persons</t>
  </si>
  <si>
    <t xml:space="preserve">(f) Special capacities according to type of point of entry(port): </t>
  </si>
  <si>
    <t xml:space="preserve">(f) Special capacities according to type of point of entry(ground crossing): </t>
  </si>
  <si>
    <t>1.5. Other potential risk areas: indoor air quality 
A documented, tested and updated indoor air quality management plan in place, where applicable, to avoid sources of contamination and infection and under competent authority supervision, where all present and potential health risks from Indoor air quality are detected and identified and recommended control measures are implemented, maintenance records and testing results are documented and available.</t>
  </si>
  <si>
    <t>2.2.5. Public health measures - Demonstrable knowledge of the use of correct methods and understanding of techniques, such as: disinfection, decontamination, isolation, quarantine, contact tracing, entry and exit control.</t>
  </si>
  <si>
    <t>2.2.6. Testing and sampling techniques -Demonstrable knowledge of the use of correct testing and sampling techniques and equipment to support initial observation, detection and assessment of public health risk,  e.g. water, food, vector control.</t>
  </si>
  <si>
    <t>2.2.12. Medical facilities - Knowledge of requirements, bio safety procedures, equipment, medical chest and environmental requirements for medical facilities, according to the size, type and kind of conveyance and related applicable guidelines (e.g. WHO, IMO, ILO, ICAO).</t>
  </si>
  <si>
    <t>1.Plan for vector and reservoir control
Integrated vector control programme  in place, including special arrangements or agreement/contract covering the following areas:
 Passenger terminals 
 Cargo and containers terminals 
 Infrastructure and courtyards
 Service providers facilities at terminal and for conveyance ground support operation
  Surrounding areas of Point of entry (minimum 400 meters)</t>
  </si>
  <si>
    <t>2. Trained personnel for control of vector and reservoirs
Adequate number of personnel with training and knowledge to detect and control public health risks of vectors and reservoirs as well as to oversee and audit services and facilities of the point of entry.</t>
  </si>
  <si>
    <t>3.2 Arrangements in place for carrying out public health measures on affected ground transport conveyances, when recommended or requested by national authority.</t>
  </si>
  <si>
    <t>1.Public health emergency contingency plan
An agreed, updated, documented public health emergency contingency plan, integrated
with other public health response plans (national/intermediate/local levels) and other emergency operational plans at point of entry, covering relevant services at point of entry and disseminated to all key stakeholders</t>
  </si>
  <si>
    <t xml:space="preserve">3. Training and/or drill exercises
Periodic training and/or drill exercises to familiarize contact points of key sectors/services at point of entry with the public health contingency plan and their respective roles and functions within it. </t>
  </si>
  <si>
    <t>3. Personal protective equipment (PPE) for interviewing ill travellers 
Access to necessary equipment (e.g. PPE) for initial interview and triage. Personnel use personal protective equipment for initial interview and triage.</t>
  </si>
  <si>
    <t>Identification du point d'entrée</t>
  </si>
  <si>
    <t>Courriel</t>
  </si>
  <si>
    <t>A) Liste de contrôle relative aux principales capacités requises pour la coordination, la communication des informations sur un événement particulier et l’adoption des mesures (au regard des activités concernant les aéroports, ports et postes-frontières désignés, selon l’annexe 1A du RSI)</t>
  </si>
  <si>
    <t>1. Réseau international de communication avec les autorités compétentes des autres points d’entrée</t>
  </si>
  <si>
    <t>Les autorités compétentes à chaque point d’entrée possèdent les coordonnées détaillées des agents en charge de la communication internationale avec les points d’entrée à l’étranger, et les moyens de communication et les procédures sont disponibles pour étayer les mesures de santé publique prises conformément au RSI, telles que :
- communication avec les autorités compétentes des autres points d’entrée, sur le plan international, pour fournir les informations pertinentes concernant les faits relevés et les mesures de lutte nécessaires à l’arrivée du moyen de transport affecté.</t>
  </si>
  <si>
    <t>Les coordonnées courantes des autorités compétentes au point d’entrée, les moyens de communication et les procédures sont disponibles pour la notification de l’application des mesures de lutte, la réception des documents de santé et pour fournir des informations sanitaires aux voyageurs.</t>
  </si>
  <si>
    <t>B) Liste de contrôle relative aux principales capacités requises des ports, aéroports et postes-frontières désignés I - A tout moment (routine)</t>
  </si>
  <si>
    <r>
      <t>2.1. Personnel</t>
    </r>
    <r>
      <rPr>
        <sz val="9"/>
        <rFont val="Verdana"/>
        <family val="2"/>
      </rPr>
      <t xml:space="preserve">
Personnel en nombre suffisant. 
Personnel formé et affecté à ces missions en nombre suffisant par rapport au volume et à la fréquence des voyageurs, ainsi qu’à la complexité du point d’entrée (terminaux, destinations et pratique multimodale en place, entre autres facteurs).
   Intervention de traducteurs et d’interprètes le cas échéant.
Personnel compétent/qualifié à même de procéder à une évaluation et une prise en charge rapides des voyageurs malades, ainsi qu’à l’élaboration d’un compte rendu.
Le personnel a suivi un programme de formation afin de pouvoir reconnaître les symptômes des maladies et connaît bien les procédures mises en place pour une évaluation et une prise en charge rapides des voyageurs malades, ainsi que pour l’élaboration d’un compte rendu.</t>
    </r>
  </si>
  <si>
    <t>2.3. Situation épidémiologique au point d’entrée – Connaissance des risques de santé publique courants détectés dans le cadre d’une procédure de routine et des risques habituels pour la santé publique associés au type, à la taille et à la nature, ainsi qu’aux origines et aux destinations communes des moyens de transport empruntant ce point d’entrée.</t>
  </si>
  <si>
    <t>2.4. Evénements touchant à la santé publique – Connaissances et compétences en matière de détection, de communication, d’évaluation et d’engagement des premières mesures de lutte lors d’événements touchant à la santé publique.</t>
  </si>
  <si>
    <t>2.5. Risques pour la santé publique liés aux agents microbiologiques, chimiques et radiologiques – Connaissance de la façon dont ils peuvent affecter la santé humaine et se transmettre d’un individu à un autre, ainsi que par la nourriture, l’air, l’eau, les déchets, les vecteurs, les matières contaminées et l’environnement.</t>
  </si>
  <si>
    <t>2.6. Techniques de protection individuelle et équipements connexes – Connaissance  avérée de leur application et de leur bonne utilisation.</t>
  </si>
  <si>
    <t>2.7. Mesures de santé publique – Connaissance avérée de l’utilisation des méthodes appropriées et bonne maîtrise des techniques, à savoir : la désinfection, la décontamination, l’isolement, la mise en quarantaine, le suivi des contacts, le contrôle des entrées et des sorties.</t>
  </si>
  <si>
    <t>2.9. Lutte antivectorielle – Connaissance avérée de l’utilisation des méthodes de lutte appropriées contre les maladies à transmission vectorielle, les hôtes et vecteurs, y compris la désinsectisation et la dératisation.</t>
  </si>
  <si>
    <t>2.10. Gestion de la sécurité alimentaire – Bonne maîtrise des pratiques de gestion de la sécurité alimentaire, notamment concernant la manipulation, l’approvisionnement, l’origine, la préparation, le stockage et la distribution des aliments.</t>
  </si>
  <si>
    <t>2.11. Gestion de la sécurité de l’eau – Bonne maîtrise des pratiques de gestion de la sécurité de l’eau, notamment concernant sa source, son stockage, sa distribution, son traitement et les méthodes de contrôle.</t>
  </si>
  <si>
    <t>2.12. Gestion des déchets solides et liquides – Bonne maîtrise du traitement et des méthodes de contrôle des déchets solides et liquides, des systèmes de détection, d’évaluation et des mesures de lutte préconisées pour faire face aux risques actuels et à venir associés aux déchets solides et liquides (dont les eaux stagnantes et les eaux de ballast pour les navires).</t>
  </si>
  <si>
    <t>2.13. Piscines et spas – Bonnes connaissances des risques actuels et potentiels associés aux zones de baignade et de cure, des méthodes et systèmes de détection, d'évaluation, et mesures de lutte préconisées.</t>
  </si>
  <si>
    <t>1- English</t>
  </si>
  <si>
    <t>E-mail</t>
  </si>
  <si>
    <t>Telephone</t>
  </si>
  <si>
    <t>Fax</t>
  </si>
  <si>
    <t>Y</t>
  </si>
  <si>
    <t>SHIP SANITATION CERTFICATES</t>
  </si>
  <si>
    <t>Type:Airport/Port/Ground Crossings</t>
  </si>
  <si>
    <t xml:space="preserve">1.International communication link with competent  authorities at other points of entry </t>
  </si>
  <si>
    <t>Interim WHO Technical advice for case management of pandemic (H1N1) 2009 on ships</t>
  </si>
  <si>
    <t>Guide to ship sanitation( Third Edition)</t>
  </si>
  <si>
    <t>Guide to Hygiene and Sanitation in Aviation  http://www.who.int/water_sanitation_health/hygiene/ships/guide_hygiene_sanitation_aviation_3_edition.pdf</t>
  </si>
  <si>
    <t>Recommended Procedures for Inspection and Issuance of Ship Sanitation Certificate</t>
  </si>
  <si>
    <t>Guidelines for drinking-water quality, third edition, incorporating first and second addenda http://www.who.int/water_sanitation_health/dwq/gdwq3rev/en/index.html</t>
  </si>
  <si>
    <t>Competent authority at each point of entry has current contact details of officers in charge of international communication with other points of entry abroad and means of communication and procedures are available to inform relevant public health measures taken pursuant to the International Health Regulations, such as:
- communication with competent authorities at other points of entry, internationally, to provide relevant information regarding evidence found and control measures still needed on arrival of affected conveyance.</t>
  </si>
  <si>
    <t>Current contact details of conveyance operators (including its agents or legal representatives at shore), means of communication and procedures are available for advance notice of application of control measures, for issuance of Ship Sanitation Certificates and for receipt of other health documents and conveyance operators provided with current contact details of competent authority.</t>
  </si>
  <si>
    <t xml:space="preserve">Current, regularly updated, documented and tested communication mechanism for handling WHO reports, regarding national events or events in other countries involving point of entry activities and related public health measures, for use by competent authorities at points of entry. </t>
  </si>
  <si>
    <t>1. Lieu d’application des mesures préconisées
En fonction du mouvement des bagages, cargaisons, conteneurs, moyens de transport, marchandises ou colis postaux, un lieu spécialement équipé doit être désigné en vue de leur :
 désinsectisation
 dératisation
 désinfection
 décontamination
 traitement.
Ce lieu doit être correctement désigné afin d’éviter blessures potentielles, inconfort, dommages aux personnes et dégradations de l’environnement. Des facteurs tels que la direction du vent et la distance des habitations doivent être pris en compte.</t>
  </si>
  <si>
    <t>2. Procédures d’opération standard
Mise en place de procédures d’opération standard documentées, actualisées et testées.</t>
  </si>
  <si>
    <t>3. Personnel formé
Mise à disposition d’un personnel formé en nombre suffisant, chargé au moment opportun de la bonne application des mesures sanitaires conformément aux exigences techniques.</t>
  </si>
  <si>
    <t>4. Equipements de protection individuelle
Mise à disposition des équipements et du personnel formé au port des équipements de protection individuelle.</t>
  </si>
  <si>
    <t>f) Soumettre les voyageurs à l’arrivée et au départ à des contrôles d’entrée et de sortie</t>
  </si>
  <si>
    <t>Instauration d’un plan officiel permettant de procéder à des contrôles d’entrée et de sortie au point d’entrée, si approprié, et d’évaluer les risques de chacun des voyageurs lors d’événements pouvant constituer une urgence de santé publique de portée internationale. Implique :
 Un personnel/comité spécifique chargé de prendre, coordonner et appliquer les décisions majeures en termes de contrôle d’entrée/de sortie au point d’entrée ;
 Une procédure de communication pour le partage/la diffusion des informations au public et aux voyageurs sur les contrôles d'entrée/de sortie mis en place lors d'une situation d'urgence de santé publique ;
 Une ‘boîte à outils’ de méthodes pour le dépistage, à savoir : examen visuel, questionnaire/formulaire de déclaration de santé, relevé de température (à l’aide de scanners thermiques ou de toute autre méthode appropriée) ;
 Des procédures d’opération standard ;
 Des formations/briefings/exercices permettant d’exposer au personnel, y compris autorités de santé publique, compagnies aériennes, agents de voyage, sécurité, douanes et autres, les responsabilités supplémentaires qu'entraînent 
les contrôles d'entrée/de sortie ;
 Un équipement fiable, calibré et entretenu conformément aux recommandations du fabricant ;
 Un personnel formé aux procédures et à l’utilisation des équipements, ainsi qu’à l’interprétation des relevés ; 
 Un système permettant d’intégrer les résultats des dépistages de sortie au niveau des aéroports dans le cadre 
de la surveillance nationale et un système de rapport en cas d’épidémie particulière ; 
 Des formalités de logistique, concernant les bagages en particulier, de sécurité et de douanes pour les voyageurs 
en provenance et à destination de l’étranger, pour les cas suspects et les contacts asymptomatiques.</t>
  </si>
  <si>
    <t>g) Assurer l’accès à des équipements spéciaux et à du personnel qualifié convenablement protégé pour permettre le transfert des voyageurs qui pourraient être infectés ou contaminés</t>
  </si>
  <si>
    <t xml:space="preserve">Mise en place de dispositions pour le transport des voyageurs suspects vers un service médical ou de quarantaine approprié par des moyens de transport sûrs et hygiéniques. Les services de transport doivent comporter des équipements et du matériel de nettoyage/désinfection, et des équipements de protection individuelle doivent être fournis au personnel de transport.  </t>
  </si>
  <si>
    <t>2.3. Personnel formé à l’exploitation des informations clés sur les hôpitaux/cliniques/
moyens diagnostiques associés au point d’entrée.</t>
  </si>
  <si>
    <t>Veuillez joindre des photos ou des vidéos</t>
  </si>
  <si>
    <t>Principale capacité à tout moment</t>
  </si>
  <si>
    <t>Principale capacité pour faire face à un événement pouvant constituer une urgence de santé publique de portée internationale (USPPI)</t>
  </si>
  <si>
    <t>Outil d'évaluation des principales capacités requises des ports, aéroports et postes-frontières désignés</t>
  </si>
  <si>
    <t>Conseils techniques de l'OMS sur la gestion de cas de pandémie (H1N1) 2009  dans le transport aérien</t>
  </si>
  <si>
    <t xml:space="preserve">3, Postes-frontières </t>
  </si>
  <si>
    <t xml:space="preserve"> 1.4.1  Surveillance de la qualité de la gestion des déchets
Tous les risques actuels et potentiels de santé publique liés aux déchets solides et liquides sont détectés et évalués, les mesures de lutte préconisées sont mises en œuvre, les registres, documentation des résultats des tests sont enregistrés et disponibles en libre consultation. Ils couvrent :
 La collecte publique dans le périmètre du point d’entrée
 Les aérogares passagers
 Les terminaux pour marchandises et conteneurs
 Les infrastructures et tarmacs
 Les prestataires de services de transport et de traitement des déchets pour les moyens de transport
 Les services de traitement des déchets pour la production alimentaire
 Les déchets particulièrement dangereux (médicaux/infectieux, chimiques, instruments coupants et tranchants, etc.).</t>
  </si>
  <si>
    <t xml:space="preserve">1.3. Public washrooms
Public washroom premises consistent with volume and frequency of travelers, in good operational condition and are regularly and hygienically cleaned with regard to the volume of passengers and personnel using the terminal and other facilities at the point of entry. </t>
  </si>
  <si>
    <t xml:space="preserve"> Appropriate number of trained personnel available in relation to the volume and frequency of traffic, type, size, kind of conveyance at the point of entry to ensure that conveyances are adequately and safely inspected on a timely basis and according to technical requirements.</t>
  </si>
  <si>
    <t>2.2. Required health related documents for conveyances – Demonstrable knowledge of required health related documents and the correct use of  information therein for detecting, reporting, assessing and providing first control measures for public health events, according to type and kind of conveyance.</t>
  </si>
  <si>
    <t>2.3. Epidemiological situation at the point of entry - Knowledge of common public health risks detected on a routine basis and of the usual public health risks associated with type, size, kind, common origins and destinations of conveyances that use the point of entry;</t>
  </si>
  <si>
    <t>2.5. Public health risks from microbiological, chemical and radiological agents – Knowledge of how they can affect human health and be transmitted person to person and by food, air water, waste, vectors, fomites and the environment;</t>
  </si>
  <si>
    <t>2.6. Personal protective techniques and related equipment - Demonstrable knowledge of  application and  correct use.</t>
  </si>
  <si>
    <t>2.9. Vector control - Demonstrable knowledge of the use of correct control methods for relevant vector-borne diseases and for hosts and vectors, including disinsecting and deratting.</t>
  </si>
  <si>
    <t>2.10. Food safety management - Knowledge of use of correct practices for safe food management, especially with regard to handling, supply, source, preparation, storage and distribution.</t>
  </si>
  <si>
    <t>1.1.2 Source
Potable water sources, under surveillance and supervision, in secure places, far away from sources of pollution, approved by the relevant health authority and quality considered satisfactory under national standards.</t>
  </si>
  <si>
    <t>2. National communication link between competent authorities at points of entry and health authorities at local, intermediate and national levels</t>
  </si>
  <si>
    <r>
      <t>Local, intermediate and national levels (including National IHR Focal Point)</t>
    </r>
    <r>
      <rPr>
        <sz val="10"/>
        <rFont val="Verdana"/>
        <family val="2"/>
      </rPr>
      <t xml:space="preserve"> have current contact details of competent authorities at points of entry and current, regularly updated, documented and tested procedures, including any Memorandum of Understanding - MoU and protocols are in place for routine and urgent communication and collaboration during a public health emergency of international concern  with: 1) the competent authority at other points of entry and health authorities at local, intermediate and national levels; 2) other relevant government ministries, agencies, government authorities and other partners involved with points of entry activities</t>
    </r>
  </si>
  <si>
    <t>PoE identification</t>
  </si>
  <si>
    <t>Address</t>
  </si>
  <si>
    <t>Web address</t>
  </si>
  <si>
    <t>Contact details of person</t>
  </si>
  <si>
    <t>Useful links</t>
  </si>
  <si>
    <t>Name</t>
  </si>
  <si>
    <t>SSCC</t>
  </si>
  <si>
    <t>SSCEC</t>
  </si>
  <si>
    <t>Extensions</t>
  </si>
  <si>
    <t>Designated</t>
  </si>
  <si>
    <t>Date</t>
  </si>
  <si>
    <t>Assessed</t>
  </si>
  <si>
    <t>Core capacity B.1.at all times</t>
  </si>
  <si>
    <t>B.1.(a)</t>
  </si>
  <si>
    <t>B.1.(b)</t>
  </si>
  <si>
    <t>B.1.(c)</t>
  </si>
  <si>
    <t>B.1.(d)</t>
  </si>
  <si>
    <t>B.1.(e)</t>
  </si>
  <si>
    <t>Core capacity B.2.Public health emergency</t>
  </si>
  <si>
    <t>B.2.(a)</t>
  </si>
  <si>
    <t>B.2.(b)</t>
  </si>
  <si>
    <t>B.2.(c)</t>
  </si>
  <si>
    <t>B.2.(d)</t>
  </si>
  <si>
    <t>B.2.(e)</t>
  </si>
  <si>
    <t>Current, regularly updated, documented and tested procedures, including any MoU and protocols, for direct operational link between local point of entry competent authority officer and other senior health officials,  are in place for rapid decision approval,  risk assessment and implementation of  containment and controls measures</t>
  </si>
  <si>
    <t>4. Communication link with conveyance operators</t>
  </si>
  <si>
    <t>5. Communication link with travellers for health related information</t>
  </si>
  <si>
    <t>GROUND CROSSING</t>
  </si>
  <si>
    <t>provide with isolation facilities and other equipment(thermo detector)</t>
  </si>
  <si>
    <t>chemical testing</t>
  </si>
  <si>
    <t>regular food sampling</t>
  </si>
  <si>
    <t>all neccesary analysis provided on time</t>
  </si>
  <si>
    <t>all neccesary equipment and facilities provided on time</t>
  </si>
  <si>
    <t>2.2. Personnel formé au port des équipements de protection individuelle et à l’application des techniques de désinfection, le cas échéant.</t>
  </si>
  <si>
    <t>Résultat final</t>
  </si>
  <si>
    <t>Conclusions et recommendations</t>
  </si>
  <si>
    <t>Commentaires générals concernant l'évaluation</t>
  </si>
  <si>
    <t>Coordination et communication</t>
  </si>
  <si>
    <t>Référence</t>
  </si>
  <si>
    <t>Guide d'hygiène et de salubrité dans les transports aériens</t>
  </si>
  <si>
    <t>Certificat international de vaccination ou attestant l'administration d'une prophylaxie</t>
  </si>
  <si>
    <t>Fiche de localisation des passagers</t>
  </si>
  <si>
    <t>Conseils techniques temporaires de l'OMS sur l'inspection de navire et la délivrance des certificats de contrôle de navire</t>
  </si>
  <si>
    <t>Guide Médical de navire</t>
  </si>
  <si>
    <t>Conseils techniques temporaires de l'OMS sur la gestion de cas de pandémie (H1N1) 2009  dans le transport aérien</t>
  </si>
  <si>
    <t>Guide de salubrité de navire (Troisième édition)</t>
  </si>
  <si>
    <t>Revision de Guide de salubrité de navire - version préliminaire</t>
  </si>
  <si>
    <t xml:space="preserve">1.8 Déchets liquides – Eaux résiduaires
Mise en place d’un plan de traitement des déchets liquides – eaux résiduaires documenté, testé et actualisé, sous contrôle des autorités compétentes, dans le cadre duquel tous les risques actuels et potentiels de santé publique liés aux déchets liquides – eaux résiduaires sont détectés et évalués, mise en œuvre des mesures de lutte préconisées, tenue des registres, documentation des résultats des tests disponibles en libre consultation.
Ils couvrent :
 La collecte publique dans le périmètre du point d’entrée
 Les aérogares passagers
 Les terminaux pour marchandises et conteneurs
 Les infrastructures et tarmacs
 Les prestataires de services de transport et de traitement des déchets liquides pour les transports
 Les services de traitement des déchets pour la production alimentaire
Les déchets particulièrement dangereux (médicaux/infectieux, chimiques, etc.).
</t>
  </si>
  <si>
    <t>Points forts</t>
  </si>
  <si>
    <t>Points faibles</t>
  </si>
  <si>
    <t>Plan d'intervention pour les urgences de santé publique</t>
  </si>
  <si>
    <t>Prise en charge des voyageurs affectés</t>
  </si>
  <si>
    <t>Vecteurs</t>
  </si>
  <si>
    <t>Eau</t>
  </si>
  <si>
    <t>Nourriture</t>
  </si>
  <si>
    <t>Soutien aux laboratoires</t>
  </si>
  <si>
    <t>A suivre,,,,,,</t>
  </si>
  <si>
    <t>Commentaires et suggestions</t>
  </si>
  <si>
    <t>2.3. Personnel formé à l’exploitation des informations clés sur les hôpitaux/cliniques/moyens diagnostiques associés au point d’entrée.</t>
  </si>
  <si>
    <t>1.Airports</t>
  </si>
  <si>
    <t xml:space="preserve">3.Ground crossing </t>
  </si>
  <si>
    <t>Assessment tool for core capacity of PoE</t>
  </si>
  <si>
    <t>2.  Personnels, matériel et locaux adéquats</t>
  </si>
  <si>
    <t>1. Equipements destinés au transport des voyageurs malades</t>
  </si>
  <si>
    <t>2. Personnel chargé du transport des voyageurs malades</t>
  </si>
  <si>
    <t>1. Contrôle d’entrée et de sortie des voyageurs</t>
  </si>
  <si>
    <t>Nom du point d'entrée</t>
  </si>
  <si>
    <t>Certificat d’exemption de contrôle sanitaire de navire</t>
  </si>
  <si>
    <t>Pas d'information disponible</t>
  </si>
  <si>
    <t>Public health contingency plan</t>
  </si>
  <si>
    <t>Certificat de l'OMS</t>
  </si>
  <si>
    <t>Principes directeurs sur la tuberculose dans les transports aériens , troisième edition</t>
  </si>
  <si>
    <t>1. Espace réservé aux entretiens avec les voyageurs suspects ou affectés – Espaces hygiéniques et sécurisés destinés à l’organisation d’entretiens privés, d’une taille appropriée au volume, au moyen de transport et à la fréquence des voyageurs, ainsi qu’à la complexité du point d’entrée (terminaux, destinations et pratique multimodale). Il est souhaitable de prévoir une sortie indépendante par laquelle les voyageurs suspects peuvent être transférés vers des services de prise en charge médicale, le cas échéant, et éviter ainsi toute contamination. Intervention de traducteurs et d’interprètes, le cas échéant.</t>
  </si>
  <si>
    <t>3. Equipements de protection individuelle lors des entretiens avec des voyageurs affectés
Accès aux équipements nécessaires pour les premiers entretiens et le triage. Le personnel porte les équipements de protection individuelle pour les premiers entretiens et le triage.</t>
  </si>
  <si>
    <t>d) Assurer l’évaluation et, si nécessaire, la mise en quarantaine des voyageurs suspects, de préférence dans des sites éloignés du point d’entrée</t>
  </si>
  <si>
    <t>1. Evaluation des voyageurs suspects</t>
  </si>
  <si>
    <t>1.1. Personnel
Personnel formé en nombre suffisant, proportionnel au volume et à la fréquence de circulation des voyageurs, disponible immédiatement ou présent sur site, chargé de mener des entretiens et d’effectuer, au moment opportun, une première évaluation des voyageurs suspects.</t>
  </si>
  <si>
    <t>1.2. Procédures à suivre pour le compte rendu
Mise en place de procédures pour rendre compte aux autorités compétentes au point d’entrée des événements rencontrés par les voyageurs révélant un risque de maladie infectieuse ou avérant un risque de santé publique afin d’assurer l’évaluation, la prise en charge et la mise en œuvre de mesures de santé publique adaptées à la situation.</t>
  </si>
  <si>
    <t xml:space="preserve"> A formal plan in place to apply entry exit controls at point of entry, if and when recommended, to enable a risk assessment of the individual traveller to be made during events that may constitute a  public health emergency of international concern; the plan should have: 
 An identified staff/committee to make, coordinate and implement key decisions on entry/exit controls at point of entry
 A communication procedure for sharing/ disseminating information to the public and travellers regarding entry/exit controls during a public health emergency 
 A ‘toolbox’ of methods for screening, including visual inspection, questionnaire/health declaration forms and temperature measurement (using thermal scanners or other suitable methods).
 Operational standard procedures 
Training/briefing/drills to orient staff, including public health, airlines, travel agents, security, customs and other, on additional responsibilities in carrying out entry/exit controls.
 Reliable equipment calibrated and maintained in accordance with the manufacturer’s recommendations. 
 Personnel trained in procedures and use of equipment and in the interpretation of 
recordings. 
 A system to incorporate the results of exit screening at airports with the national 
surveillance and reporting system for outbreaks of a specified illness. 
 Logistics, especially baggage, security and customs formalities for arriving and 
departing travellers, for suspected cases and for asymptomatic contacts. </t>
  </si>
  <si>
    <t>2.1. Designation of facilities
Administrative arrangements and a written, formal agreement, such as memorandum of
understanding, are in place with local and/or nearby hospitals, clinics, health services, or other facilities to receive suspect travellers from the point of entry for quarantine and other support services (preferably away from the point of entry).
 This agreement should describe the potential nature of the risk (e.g. infectious disease; other sources of contamination) and the responsibilities of each signatory;
 Reference source, date and expiry of the agreement;
 Facilities and type of support and logistics services covered;
 Competent/qualified personnel for quarantine of  suspected travellers, assigned to these duties;
 Access to laboratory facilities;
 Access to necessary equipment, supplies and personal protective equipment (e.g. PPE) ;
 Procedures in place for routine written reports of traveller transfer, follow-up care and results of laboratory analysis.
Arrangements for translation and interpreters where needed(?)</t>
  </si>
  <si>
    <t>B.1.(f)</t>
  </si>
  <si>
    <t>B.2.(f)</t>
  </si>
  <si>
    <t>B.2.(g)</t>
  </si>
  <si>
    <t>Core capacity at all times</t>
  </si>
  <si>
    <t>Reference</t>
  </si>
  <si>
    <t>WHO certificate</t>
  </si>
  <si>
    <t>Current, regularly updated, documented and tested procedures (including any MoU and protocols) for communication and assessment within 24hs all reports of urgent events related to ports, airports and ground crossings, including direct operational links exists among hospitals, clinics, airports, ports, ground crossings authorities, laboratories and other key operational areas.</t>
  </si>
  <si>
    <t>2.4. Public health events - Knowledge and skills for detecting, reporting, assessing and provide first control measures to public health events;</t>
  </si>
  <si>
    <t>(b) Provide access to equipment and personnel for the transport of ill travellers to an appropriate medical facility</t>
  </si>
  <si>
    <t>1. Equipment to transport ill travellers</t>
  </si>
  <si>
    <t>2. Personnel to transport ill travellers.</t>
  </si>
  <si>
    <t>c )   Provide trained personnel for the inspection of conveyances</t>
  </si>
  <si>
    <t>1. Number of trained personnel</t>
  </si>
  <si>
    <t>2. Réseau national de communication entre les autorités compétentes du point d’entrée et les autorités sanitaires aux niveaux local, intermédiaire et national</t>
  </si>
  <si>
    <t xml:space="preserve">2. Standard operational procedures
Documented, updated and tested standard operational procedures are in place </t>
  </si>
  <si>
    <t>2.2.9. Water safety management - Knowledge of use of correct practices of safe water management, especially with regard to source, storage, distribution, treatment and control methods</t>
  </si>
  <si>
    <t>2.2.8. Food safety management - Knowledge of use of correct practices of safe food management, especially with regard to handling; supply, source, preparation, storage and distribution</t>
  </si>
  <si>
    <t>2.2.10. Solid and liquid waste management - Knowledge of solid and liquid waste treatment control methods and systems for detection, assessment and recommended control measures for present and potential risks from solid and liquid waste (including bilge water and ballast water for ships).</t>
  </si>
  <si>
    <t>2.2.11 Swimming pool and SPA - Knowledge of present and potential risks from recreational swimming and spa areas and methods and systems for detection, assessment and recommended control measures (including on board systems).</t>
  </si>
  <si>
    <t>Adresse</t>
  </si>
  <si>
    <t>Téléphone</t>
  </si>
  <si>
    <t>Télécopie</t>
  </si>
  <si>
    <t>Liens utiles</t>
  </si>
  <si>
    <t>Nom</t>
  </si>
  <si>
    <t xml:space="preserve">code UNlcode or ICAO or IATA </t>
  </si>
  <si>
    <t>Certificats de contrôle sanitaire de navire</t>
  </si>
  <si>
    <t>Certificat de contrôle sanitaire de navire</t>
  </si>
  <si>
    <t>Prolongations</t>
  </si>
  <si>
    <t>Evalué(s)</t>
  </si>
  <si>
    <t>2.3. Harmful contamination other than microbial contamination, such as radionuclear sources, could also be found on ships but is outside the scope of this guidance.  Both, national and international agencies exist to deal with radionuclear incidents and emergencies. The IHR National Focal Point should have the contact information for these agencies.</t>
  </si>
  <si>
    <t>4. Personal protective equipment
Equipment available and staff trained in application of personal protective equipment</t>
  </si>
  <si>
    <t>1.2. Procedures for reporting 
Procedures in place for reporting to the competent authority at the point of entry events related to travellers, indicative of infectious disease or evidence of a public health risk to ensure appropriate assessment, care and other public health measures</t>
  </si>
  <si>
    <t>1.4.1 Waste management quality monitoring
where all present and potential public health risks from solid and liquid waste are detected, assessed and recommended control measures are implemented, maintenance of records and testing results are documented and available, covering:
 Public collection within Point of entry boundary
 Passenger terminals 
 Cargo and containers terminals 
 Infrastructure and courtyards
 Transport and liquid waste service providers for conveyances
 Waste services for food production
 Especial dangerous waste (Medical/infectious, chemical and other)</t>
  </si>
  <si>
    <t>2.1. Sufficient number of staff for inspections
Access to appropriate number of trained personnel assigned for these duties, in relation to volume and frequency of travellers and complexity of the point of entry (regarding terminal facilities, destinations and multimodal practice in place among other factors).</t>
  </si>
  <si>
    <t>(e) to apply recommended measures to disinsect, derat, disinfect, decontaminate or otherwise treat baggage, cargo, containers, conveyances, goods or postal parcels including, when appropriate, at locations specially designated and equipped for this purpose</t>
  </si>
  <si>
    <t>3. Trained staff
Appropriate number of trained personnel available to apply health measures according to technical requirements, adequately and in a timely manner.</t>
  </si>
  <si>
    <t>Insert photographs or videos below</t>
  </si>
  <si>
    <t>Core capacity for responding to PHEICs</t>
  </si>
  <si>
    <t>Assessment tool for core capacity requirements for Designated Ports, Airports and Ground Crossings</t>
  </si>
  <si>
    <t>International certificate of vaccination or prophylaxis, http://www.who.int/ihr/travel/icvp/en/index.html</t>
  </si>
  <si>
    <t>Guidelines for TB on board aircraft - Tuberculosis and Air Travel, 3rd ed.</t>
  </si>
  <si>
    <t>Public health passenger locator card, http://www.who.int/ihr/travel/locator_card/en/index.html</t>
  </si>
  <si>
    <t>Interim and draft of technical advice for inspection and issuance of the Ship Sanitation Certificates, http://www.who.int/ihr/travel/TechnAdvSSC.pdf</t>
  </si>
  <si>
    <t>International Medical Guide for Ships - WHO-IMO-ILO 3rd edition released in 2008</t>
  </si>
  <si>
    <t xml:space="preserve">Revision of guide to ship sanitation - draft </t>
  </si>
  <si>
    <t>Sanitation on Ships Compendium of outbreaks of foodborne and waterborne disease and Legionnaires’ disease associated with ships 1970-2000, http://www.who.int/water_sanitation_health/hygiene/ships/en/shipsancomp.pdf</t>
  </si>
  <si>
    <t xml:space="preserve">1.8. Liquid Waste – Residual water
A documented, tested and updated liquid waste – residual water management plan in place and under competent authority supervision, where all present and potential public health risks from liquid waste – residual water are detected, assessed and recommended control measures are implemented, maintenance of records and testing results are documented and available,
covering:
 Public collection within point of entry boundary
 Passenger terminals 
 Cargo and container terminals 
 Infrastructure and courtyards
 Transport and liquid waste service providers for conveyances
 Waste services for food production
 Especially dangerous waste (medical/infectious, chemical and other)
</t>
  </si>
  <si>
    <t>Observations</t>
  </si>
  <si>
    <t>Weaknesses</t>
  </si>
  <si>
    <t>3.Ground crossings</t>
  </si>
  <si>
    <t>9. Procédures et dispositions juridiques et administratives pour effectuer des inspections et recevoir les rapports sur les cas de maladie ou les autres manifestations d’un risque de santé publique à bord d’un moyen de transport à l’arrivée</t>
  </si>
  <si>
    <t>1. Hygiène des services utilisés par les voyageurs au point d’entrée</t>
  </si>
  <si>
    <t>1. Assurer l’accès à des équipements spéciaux</t>
  </si>
  <si>
    <t>2. Personnel chargé du transport des voyageurs suspects</t>
  </si>
  <si>
    <t>2.1. Mise à disposition d’un personnel formé en nombre suffisant, chargé au moment opportun du transport des voyageurs suspects conformément aux exigences techniques.</t>
  </si>
  <si>
    <t>2.2.8 Gestion de la sécurité alimentaire – Bonne maîtrise des pratiques de gestion de la sécurité alimentaire, notamment concernant la manipulation, l’approvisionnement, l’origine, la préparation, le stockage et la distribution des aliments.</t>
  </si>
  <si>
    <t>2.2.9 Gestion de la sécurité de l’eau – Bonne maîtrise des pratiques de gestion de la sécurité de l’eau, notamment concernant sa source, son stockage, sa distribution, son traitement et les méthodes de contrôle.</t>
  </si>
  <si>
    <t>2.2.10 Gestion des déchets solides et liquides – Bonne maîtrise du traitement et des méthodes de contrôle des déchets solides et liquides, des systèmes de détection, d’évaluation et des mesures de lutte préconisées pour faire face aux risques actuels et à venir associés aux déchets solides et liquides (dont les eaux stagnantes et les eaux de ballast pour les navires).</t>
  </si>
  <si>
    <t>2.2.11 Piscines et spas – Bonnes connaissances des risques actuels et potentiels associés aux zones de baignade et de cure, des méthodes et systèmes de détection, d'évaluation, et mesures de lutte préconisées (y compris les systèmes embarqués).</t>
  </si>
  <si>
    <t>2.2.12 Services médicaux – Connaissances des exigences, procédures de biosécurité, équipements, trousses de soins et conditions environnementales des installations médicales, en fonction de la taille, du type et de la nature des moyens de transport, ainsi que des directives connexes applicables (ex. : OMS, OMI, OIT, OACI).</t>
  </si>
  <si>
    <t>2.1. Access to treatment, isolation and diagnostic facilities
Administrative arrangements and a written, formal agreement, such as memorandum of understanding, are in place with local and/or nearby hospitals, clinics, health services, to receive affected travellers from the point of entry for isolation, treatment and other support services
 This agreement should describe the potential nature of the risk (e.g. infectious disease, other sources of contamination) and the responsibilities of each signatory;
 Reference source, date and expiry of the agreement;
 Facilities and types of health care covered (e.g. assessment, isolation, treatment such as first aid, intensive care unit, contagious disease reference centre, etc.);
 Competent/qualified personnel assigned for prompt assessment, care and isolation of  affected travellers;
 Access to laboratory facilities;
 Access to necessary equipment, supplies and personal protective equipment (e.g. PPE) ;
 Procedures in place for routine written reports of traveller transfer, follow-up care and results of laboratory analysis.
 Arrangements for translation and interpreters (?)</t>
  </si>
  <si>
    <t xml:space="preserve">2.2. Key information regarding treatment, isolation and diagnostic facilities
and transport of affected travellers
List of all facilities to which affected travellers from the point of entry are to be transferred and names and key contact information (address, phone number, distance from point of entry and map of  routes) created , disseminated and maintained/updated, regularly tested for accuracy and accessible to all relevant personnel.
Key information provided to transportation services regarding the name, address, distance and route to hospitals/ clinics facility to which affected travellers from the points of entry must be taken. </t>
  </si>
  <si>
    <t xml:space="preserve">BCOCC structure </t>
  </si>
  <si>
    <t>source of infestation(nearby taxi rank)</t>
  </si>
  <si>
    <t>street vendors</t>
  </si>
  <si>
    <t>no chemical analysis</t>
  </si>
  <si>
    <t>regular chemical analysis</t>
  </si>
  <si>
    <t>all involved stakeholders be given relevent and necessasy trainings.</t>
  </si>
  <si>
    <t>all tests results be provided on time.</t>
  </si>
  <si>
    <t>necessary training be provided to all involved officials.</t>
  </si>
  <si>
    <t>public health emergency international contigency</t>
  </si>
  <si>
    <t>removal of the taxi rank from the mouth piece of the border post.</t>
  </si>
  <si>
    <t>24/7 port health services not in place. Only 06:00-14:00 and 14:00-22:00 shift in place, Monday to Friday, and overtimes when necessary.</t>
  </si>
  <si>
    <t>some officials having less information about port health services.</t>
  </si>
  <si>
    <t>lack of isolation facilities within the border post</t>
  </si>
  <si>
    <t>1. Plan de lutte contre les vecteurs et réservoirs
Mise en place d’un programme intégré de lutte antivectorielle, qui comporte notamment des arrangements ou des accords/contrats spéciaux portant sur les domaines suivants :
 Les aérogares passagers
 Les terminaux pour marchandises et conteneurs
 Les infrastructures et tarmacs
 Les installations des prestataires de services dans les terminaux et pour les opérations d'assistance des transferts au sol
 Périmètre du point d’entrée (au moins 400 mètres).</t>
  </si>
  <si>
    <t>2. Personnel formé en matière de lutte contre les vecteurs et réservoirs
Un personnel en nombre suffisant formé et informé aux fins de détecter et de lutter contre les risques de santé publique associés aux vecteurs et aux réservoirs, ainsi qu’en matière de surveillance et de contrôle des services et installations au point d'entrée.</t>
  </si>
  <si>
    <t>3. 3. Surveillance des vecteurs au niveau des installations du point d’entrée et dans un  périmètre d'au moins 400 mètres autour du terminal
Surveillance active sur place : détection, identification, tests des agents pathogènes et contrôle des vecteurs et réservoirs. Les résultats du dernier contrôle des services et des installations sont disponibles et consultables.</t>
  </si>
  <si>
    <t>4. Espace réservé, équipements et fournitures à utiliser par le personnel en charge de  la lutte contre les vecteurs et les réservoirs
Espace sécurisé et réservé au personnel en charge de la lutte contre les vecteurs et les réservoirs et destiné au stockage des équipements et fournitures de santé publique, à savoir :  
 les insecticides, rodenticides, pièges et matériel d’application
 les équipements d’inspection
 le lieu de travail et les fournitures dont le personnel a besoin pour préparer les inspections, élaborer les comptes rendus et préparer, calibrer et ranger les équipements de prélèvement.</t>
  </si>
  <si>
    <t>1. Aéroports</t>
  </si>
  <si>
    <t xml:space="preserve">1.1. Mise en place de procédures relatives à la communication des évènements se produisant à bord des aéronefs impliquant le contrôle du trafic aérien, les autorités aéroportuaires ainsi que les autorités de santé publique compétentes, en cas de suspicion de maladie transmissible ou d’évènement lié à la santé publique. </t>
  </si>
  <si>
    <t>1.2. Mise en place de procédures permettant d’évaluer, de contrôler et d’effectuer, en toute sécurité, la désinsectisation de l’aéronef ainsi que d’autres mesures de lutte antivectorielle si nécessaire, conformément aux recommandations et directives de l’OMS (ces procédures doivent faire partie, pour l’aéroport, du plan global de lutte antivectorielle).</t>
  </si>
  <si>
    <t>1.3. Procédures relatives à la communication avec l’aéronef et les exploitants du transport aérien, concernant la demande et l’autorisation de libre pratique (notamment par radio) ainsi que la partie traitant des questions sanitaires de la Déclaration générale d’aéronef, si requises par les autorités nationales.</t>
  </si>
  <si>
    <t>(f)  Capacités spéciales selon le type de point d’entrée (aéroports)</t>
  </si>
  <si>
    <t>2.1. Procédures relatives à la communication avec les navires et les exploitants de l’industrie maritime, concernant la demande et l’autorisation de libre pratique (notamment par radio) ainsi que la Déclaration maritime de santé, si requises par les autorités nationales.</t>
  </si>
  <si>
    <t>2.2. Aménagements mis en place sur la zone désignée pour le placement sous quarantaine des navires à l’ancrage, en cas de nécessité et en fonction de l’évaluation du risque (tel que les maladies à transmission vectorielle, eaux de ballast, déchets et tout autre risque pour la santé publique), et des principes de sûreté, de sécurité et de facilitation.</t>
  </si>
  <si>
    <t xml:space="preserve">3. Postes-frontières </t>
  </si>
  <si>
    <t>(f)  Capacités spéciales selon le type de point d’entrée (postes-frontières )</t>
  </si>
  <si>
    <t xml:space="preserve">3.1. Procédures relatives à la communication avec les transporteurs par voie terrestre, les autorités aux postes-frontières concernant les mesures de contrôle aux frontières dans l’éventualité d’un nombre important de cas suspects ou de détection d’un risque élevé en termes de santé publique, si requises par les autorités nationales. </t>
  </si>
  <si>
    <t>3.2. Mise en place d’aménagements en vue de l’application des mesures de santé publique concernant les transporteurs affectés, sur recommandation ou exigence des autorités nationales.</t>
  </si>
  <si>
    <t xml:space="preserve">B) Core capacity requirements for designated airports, ports and ground crossings.
I At all Times (Routine)
</t>
  </si>
  <si>
    <t>2.4. Facilities, equipment and supplies for use by inspection staff 
Facilities, equipment and supplies are available for use by inspection staff, according to the needs of its duties and kept in safe and hygienic conditions; including: communication devices, testing and sampling supplies and equipment, updated guidance tools and other technical information sources, personal protective equipment, vector control devices and supplies, records/data collection storage and forms; etc.</t>
  </si>
  <si>
    <t>B) Core capacity requirements for designated airports, ports and ground crossings.                      II - For responding to events that may constitute PHEIC  (Emergencies)</t>
  </si>
  <si>
    <t>B) Liste de contrôle relative aux principales capacités requises des ports, aéroports et postes-frontières désignés
II - Pour faire face à un événement pouvant constituer une urgence de santé publique de portée internationale (USPPI)</t>
  </si>
  <si>
    <t>(a) Organiser une action appropriée en établissant et en maintenant un plan d’intervention pour les urgences de santé publique, y compris la désignation d’un coordinateur et de responsables pour les points d'entrée, les organismes et services de santé publique et autres agences et services concernés</t>
  </si>
  <si>
    <t>1. Plan d’intervention pour les urgences de santé publique avalisé, actualisé et documenté, intégré à d’autres plans d’action de santé publique (aux niveaux national/intermédiaire/local) et d’autres plans opérationnels d'urgence au point d’entrée, portant sur les services concernés au point d’entrée et communiqué à l’ensemble des parties prenantes.</t>
  </si>
  <si>
    <t>3. Lien opérationnel direct avec les autres hauts responsables sanitaires</t>
  </si>
  <si>
    <t>Les procédures courantes, régulièrement mises à jour, documentées et testées, y compris les mémorandums d’accord et les protocoles, décrivant les liens opérationnels directs entre le responsable de l’autorité compétente au point d’entrée et les autres hauts responsables des autorités sanitaires, sont établies pour une prise de décisions, une évaluation du risque et une mise en œuvre de mesures de confinement et de lutte dans les meilleurs délais.</t>
  </si>
  <si>
    <t>5. Modalités de communication avec les voyageurs pour des informations liées à la santé</t>
  </si>
  <si>
    <t>6. Modalités de communication avec les prestataires de services</t>
  </si>
  <si>
    <t>Les coordonnées courantes des prestataires de services, les moyens de communication et les procédures sont disponibles pour la notification précoce de l’application des mesures de lutte. Les coordonnées des autorités compétentes sont fournies aux prestataires de services.</t>
  </si>
  <si>
    <t>7. Evaluation de tous les rapports sur les événements urgents en moins de 24 heures</t>
  </si>
  <si>
    <t>Mise en place de procédures courantes (y compris les mémorandums d’accord et autres protocoles), régulièrement mises à jour, documentées et testées afin de présenter et évaluer en moins de 24 heures tous les rapports sur les événements d’urgence liés aux ports, aéroports et poste-frontières ;  liens opérationnels directs entre les autorités concernées (hôpitaux, cliniques, aéroports, ports, postes-frontières, laboratoires) et d’autres partenaires opérationnels.</t>
  </si>
  <si>
    <t>8. Mécanisme de communication pour la transmission des informations et des recommandations issues de l’OMS</t>
  </si>
  <si>
    <t>Mise en place de mécanismes de communication courants, régulièrement mis à jour, documentés et testés, pour le traitement des rapports de l’OMS, concernant des événements se produisant sur le territoire national ou dans d’autres pays, ayant des répercussions sur les activités des points d’entrée, et des mesures de santé publique associées, à l’intention des autorités compétentes aux points d’entrée.</t>
  </si>
  <si>
    <r>
      <t xml:space="preserve">Competent authority at each point of entry </t>
    </r>
    <r>
      <rPr>
        <sz val="10"/>
        <rFont val="Verdana"/>
        <family val="2"/>
      </rPr>
      <t>has current contact details of officers within local, intermediate and national levels, including contact details of National IHR Focal Point and means of communication and procedures are available to inform relevant public health measures taken pursuant to the International Health Regulations. Such as:
- To communicate with NFP in order to inform WHO within 24 hours of receipt of evidence, as manifested by exported or imported: 1) human cases; 2) vectors which may carry infection or contamination, or 3) goods that are contaminated, that may cause international disease spread
- report all available essential information on event occurring at point of entry by competent authority to health authority at local, intermediate or national level for public health assessment, care and response.
- for communication with competent authorities at other points of entry, nationally, to provide relevant information regarding evidence found and control measures needed on arrival of affected conveyance.</t>
    </r>
  </si>
  <si>
    <t>4. Modalités de communication avec les opérateurs de transport</t>
  </si>
  <si>
    <t>1. Nombre de membres du personnel formés</t>
  </si>
  <si>
    <t>2. Formation des inspecteurs</t>
  </si>
  <si>
    <t>Tous les groupes des principales capacités</t>
  </si>
  <si>
    <t xml:space="preserve">1. Space to interview suspect or affected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  Desirable to have independent exit passage which suspect travellers can be transported to medical care facilities, if needed, and avoid infecting  other persons.
Arrangements for translation and interpreters where needed </t>
  </si>
  <si>
    <t>2. Des mesures de contrôle sont régulièrement mises à jour, documentées, testées sur site afin d’éliminer toute possibilité de contamination des lieux utilisés pour l’interrogatoire des voyageurs affectés. Ces mesures doivent également comprendre des équipements et produits de nettoyage, de désinfection et de décontamination</t>
  </si>
  <si>
    <t>2. Mise en quarantaine des voyageurs suspects</t>
  </si>
  <si>
    <t>2.3. Personal protective equipment (PPE) for interviewing ill travellers
Access to necessary equipment (e.g. PPE) for initial interview and triage. Personnel use personal protective equipment for initial interview and triage.</t>
  </si>
  <si>
    <t>1.2. Food
Eating establishment/food suppliers/production stores approved or considered satisfactory by the relevant health administration and/or under competent authority supervision, including flight catering facilities, meals or foods and other perishable commodities that are prepared from outside the point of entry jurisdictional area, but destined for use on conveyances, are regularly monitored: all present and potential public health risks from food are detected, assessed and recommended control measures are implemented, maintenance  records and testing results are documented and available. food safety, including eating and catering facilities.</t>
  </si>
  <si>
    <t>d) Assurer l’hygiène des services utilisés par les voyageurs au point d’entrée, y compris l’approvisionnement en eau potable, les établissements de restauration, les services de restauration à bord, les toilettes publiques, les services d’évacuation des déchets solides et liquides et autres domaines potentiellement à risque, en menant, au besoin, des programmes d'inspection, et en disposant d'un personnel formé en nombre suffisant</t>
  </si>
  <si>
    <t>1.2. Equipements de protection individuelle mis à la disposition du personnel de transport
Le personnel de transport a accès aux équipements de protection individuelle, et les utilise, lors du transport de voyageurs malades.</t>
  </si>
  <si>
    <t>2.1.  Nombre de membres du personnel formés
Personnel formé et disponible en nombre suffisant, chargé du transport des voyageurs malades conformément aux exigences techniques.</t>
  </si>
  <si>
    <t>2.2. Formation aux procédures d’opération standard pour le transport des voyageurs malades
Personnel formé et bien au courant des techniques de lutte contre les infections pour le déplacement des voyageurs malades en toute sécurité, port des équipements de protection individuelle et recours aux informations clés pour le contact et l’accès aux services médicaux en toute sécurité et au moment opportun.</t>
  </si>
  <si>
    <t>c)   Détachement d’un personnel qualifié pour l’inspection des moyens de transport</t>
  </si>
  <si>
    <t>1.1. Mise à disposition d’un personnel formé en nombre suffisant par rapport au volume et à la fréquence du trafic, au type, à la taille et à la nature des moyens de transport au point d'entrée, pour faire en sorte que les moyens de transport soient inspectés correctement, conformément aux exigences techniques, en toute sécurité et au moment opportun.</t>
  </si>
  <si>
    <t>2.1. Assimilation des procédures d’inspection standard – Le personnel a suivi un programme de formation, peut émettre des certificats/documents et/ou démontrer sa parfaite maîtrise des procédures d’opération standard pour l’inspection sanitaire des moyens de transport, et doit faire preuve de compétence dans les domaines suivants, conformément aux missions d'inspection qui lui sont confiées.</t>
  </si>
  <si>
    <t>2.2. Documents sanitaires requis pour les moyens de transport – Connaissance approfondie des documents sanitaires exigés et parfaite utilisation de ces informations afin de détecter, de rendre compte, d’évaluer et d’engager les premières mesures de lutte en cas d’événement touchant à la santé publique, selon le type et la nature des moyens de transport.</t>
  </si>
  <si>
    <t>Van Rooyensgate</t>
  </si>
  <si>
    <t>National Department of Health</t>
  </si>
  <si>
    <t>www.health.gov.za</t>
  </si>
  <si>
    <t>NJ. Mokake</t>
  </si>
  <si>
    <t>12 km from Wepener</t>
  </si>
  <si>
    <t>051-5831619 (Local BCOCC)</t>
  </si>
  <si>
    <t>051-5831619</t>
  </si>
  <si>
    <t>Partial</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</si>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</sst>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indexed="10"/>
      <name val="Arial"/>
      <family val="2"/>
    </font>
    <font>
      <sz val="8"/>
      <name val="Arial"/>
      <family val="2"/>
    </font>
    <font>
      <u/>
      <sz val="12"/>
      <color indexed="12"/>
      <name val="Arial"/>
      <family val="2"/>
    </font>
    <font>
      <b/>
      <sz val="11"/>
      <name val="Verdana"/>
      <family val="2"/>
    </font>
    <font>
      <sz val="11"/>
      <name val="Verdana"/>
      <family val="2"/>
    </font>
    <font>
      <sz val="11"/>
      <color indexed="10"/>
      <name val="Verdana"/>
      <family val="2"/>
    </font>
    <font>
      <b/>
      <sz val="11"/>
      <name val="Arial"/>
      <family val="2"/>
    </font>
    <font>
      <sz val="11"/>
      <name val="Arial"/>
      <family val="2"/>
    </font>
    <font>
      <sz val="11"/>
      <color indexed="9"/>
      <name val="Verdana"/>
      <family val="2"/>
    </font>
    <font>
      <b/>
      <sz val="14"/>
      <name val="Verdana"/>
      <family val="2"/>
    </font>
    <font>
      <sz val="9"/>
      <name val="Verdana"/>
      <family val="2"/>
    </font>
    <font>
      <sz val="9"/>
      <name val="宋体"/>
      <charset val="134"/>
    </font>
    <font>
      <b/>
      <sz val="12"/>
      <name val="Arial"/>
      <family val="2"/>
    </font>
    <font>
      <b/>
      <sz val="12"/>
      <color indexed="10"/>
      <name val="Arial"/>
      <family val="2"/>
    </font>
    <font>
      <b/>
      <sz val="12"/>
      <color indexed="49"/>
      <name val="Arial"/>
      <family val="2"/>
    </font>
    <font>
      <sz val="12"/>
      <name val="Arial"/>
      <family val="2"/>
    </font>
    <font>
      <b/>
      <sz val="11"/>
      <color indexed="8"/>
      <name val="Verdana"/>
      <family val="2"/>
    </font>
    <font>
      <b/>
      <sz val="16"/>
      <color indexed="10"/>
      <name val="Times New Roman"/>
      <family val="1"/>
    </font>
    <font>
      <b/>
      <sz val="11"/>
      <color indexed="10"/>
      <name val="Verdana"/>
      <family val="2"/>
    </font>
    <font>
      <b/>
      <sz val="10"/>
      <name val="Times New Roman"/>
      <family val="1"/>
    </font>
    <font>
      <sz val="10"/>
      <name val="Times New Roman"/>
      <family val="1"/>
    </font>
    <font>
      <sz val="10"/>
      <color indexed="8"/>
      <name val="Times New Roman"/>
      <family val="1"/>
    </font>
    <font>
      <sz val="10"/>
      <name val="Verdana"/>
      <family val="2"/>
    </font>
    <font>
      <b/>
      <sz val="10"/>
      <name val="Verdana"/>
      <family val="2"/>
    </font>
    <font>
      <sz val="10"/>
      <color indexed="10"/>
      <name val="Verdana"/>
      <family val="2"/>
    </font>
    <font>
      <sz val="10"/>
      <name val="Symbol"/>
      <family val="1"/>
      <charset val="2"/>
    </font>
    <font>
      <sz val="10"/>
      <color indexed="8"/>
      <name val="Verdana"/>
      <family val="2"/>
    </font>
    <font>
      <u/>
      <sz val="10"/>
      <name val="Verdana"/>
      <family val="2"/>
    </font>
    <font>
      <sz val="8"/>
      <color indexed="81"/>
      <name val="Tahoma"/>
      <family val="2"/>
    </font>
    <font>
      <b/>
      <sz val="8"/>
      <color indexed="81"/>
      <name val="Tahoma"/>
      <family val="2"/>
    </font>
    <font>
      <b/>
      <sz val="9"/>
      <name val="Verdana"/>
      <family val="2"/>
    </font>
    <font>
      <sz val="14"/>
      <name val="Verdana"/>
      <family val="2"/>
    </font>
    <font>
      <sz val="14"/>
      <color indexed="10"/>
      <name val="Verdana"/>
      <family val="2"/>
    </font>
    <font>
      <sz val="14"/>
      <color indexed="10"/>
      <name val="Arial"/>
      <family val="2"/>
    </font>
    <font>
      <b/>
      <sz val="14"/>
      <color rgb="FFFF0000"/>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0"/>
        <bgColor indexed="64"/>
      </patternFill>
    </fill>
    <fill>
      <patternFill patternType="solid">
        <fgColor indexed="45"/>
        <bgColor indexed="64"/>
      </patternFill>
    </fill>
    <fill>
      <patternFill patternType="solid">
        <fgColor indexed="43"/>
        <bgColor indexed="64"/>
      </patternFill>
    </fill>
    <fill>
      <patternFill patternType="solid">
        <fgColor indexed="11"/>
        <bgColor indexed="64"/>
      </patternFill>
    </fill>
    <fill>
      <patternFill patternType="solid">
        <fgColor indexed="44"/>
        <bgColor indexed="64"/>
      </patternFill>
    </fill>
    <fill>
      <patternFill patternType="solid">
        <fgColor indexed="41"/>
        <bgColor indexed="64"/>
      </patternFill>
    </fill>
    <fill>
      <patternFill patternType="solid">
        <fgColor indexed="48"/>
        <bgColor indexed="64"/>
      </patternFill>
    </fill>
  </fills>
  <borders count="22">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14">
    <xf numFmtId="0" fontId="0" fillId="0" borderId="0" xfId="0"/>
    <xf numFmtId="0" fontId="3" fillId="2" borderId="0" xfId="0" applyFont="1" applyFill="1"/>
    <xf numFmtId="0" fontId="4" fillId="2" borderId="0" xfId="0" applyFont="1" applyFill="1"/>
    <xf numFmtId="1" fontId="4" fillId="2" borderId="0" xfId="0" applyNumberFormat="1" applyFont="1" applyFill="1"/>
    <xf numFmtId="10" fontId="4" fillId="2" borderId="0" xfId="0" applyNumberFormat="1" applyFont="1" applyFill="1"/>
    <xf numFmtId="0" fontId="6" fillId="2" borderId="0" xfId="0" applyFont="1" applyFill="1"/>
    <xf numFmtId="0" fontId="7" fillId="2" borderId="0" xfId="0" applyFont="1" applyFill="1"/>
    <xf numFmtId="9" fontId="7" fillId="2" borderId="0" xfId="0" applyNumberFormat="1" applyFont="1" applyFill="1" applyAlignment="1">
      <alignment horizontal="center"/>
    </xf>
    <xf numFmtId="9" fontId="6" fillId="2" borderId="0" xfId="0" applyNumberFormat="1" applyFont="1" applyFill="1" applyAlignment="1">
      <alignment horizontal="center"/>
    </xf>
    <xf numFmtId="0" fontId="7" fillId="2" borderId="0" xfId="0" applyFont="1" applyFill="1" applyAlignment="1">
      <alignment horizontal="center"/>
    </xf>
    <xf numFmtId="0" fontId="4" fillId="2" borderId="0" xfId="0" applyFont="1" applyFill="1" applyAlignment="1">
      <alignment wrapText="1"/>
    </xf>
    <xf numFmtId="9" fontId="4" fillId="2" borderId="0" xfId="0" applyNumberFormat="1" applyFont="1" applyFill="1"/>
    <xf numFmtId="0" fontId="4" fillId="2" borderId="0" xfId="0" applyFont="1" applyFill="1" applyAlignment="1">
      <alignment horizontal="center"/>
    </xf>
    <xf numFmtId="0" fontId="3" fillId="2" borderId="0" xfId="0" applyFont="1" applyFill="1" applyAlignment="1">
      <alignment vertical="center"/>
    </xf>
    <xf numFmtId="0" fontId="3" fillId="0" borderId="0" xfId="0" applyFont="1"/>
    <xf numFmtId="0" fontId="4" fillId="0" borderId="0" xfId="0" applyFont="1"/>
    <xf numFmtId="49" fontId="4" fillId="0" borderId="0" xfId="0" applyNumberFormat="1" applyFont="1"/>
    <xf numFmtId="0" fontId="5" fillId="0" borderId="0" xfId="0" applyFont="1"/>
    <xf numFmtId="0" fontId="4" fillId="2" borderId="0" xfId="0" applyFont="1" applyFill="1" applyAlignment="1">
      <alignment horizontal="left"/>
    </xf>
    <xf numFmtId="0" fontId="4" fillId="2" borderId="1" xfId="0" applyFont="1" applyFill="1" applyBorder="1" applyAlignment="1">
      <alignment horizontal="left"/>
    </xf>
    <xf numFmtId="0" fontId="4" fillId="2" borderId="2" xfId="0" applyFont="1" applyFill="1" applyBorder="1"/>
    <xf numFmtId="0" fontId="4" fillId="3" borderId="3" xfId="0" applyFont="1" applyFill="1" applyBorder="1" applyAlignment="1">
      <alignment horizontal="center" vertical="center"/>
    </xf>
    <xf numFmtId="0" fontId="3" fillId="2" borderId="1" xfId="0" applyFont="1" applyFill="1" applyBorder="1" applyAlignment="1">
      <alignment horizontal="left"/>
    </xf>
    <xf numFmtId="0" fontId="9" fillId="2" borderId="0" xfId="0" applyFont="1" applyFill="1"/>
    <xf numFmtId="0" fontId="4" fillId="2"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2" xfId="0" applyFont="1" applyFill="1" applyBorder="1" applyAlignment="1">
      <alignment vertical="center"/>
    </xf>
    <xf numFmtId="49" fontId="3" fillId="2" borderId="0" xfId="0" applyNumberFormat="1" applyFont="1" applyFill="1"/>
    <xf numFmtId="49" fontId="4" fillId="2" borderId="0" xfId="0" applyNumberFormat="1" applyFont="1" applyFill="1"/>
    <xf numFmtId="0" fontId="3" fillId="2" borderId="4" xfId="0" applyFont="1" applyFill="1" applyBorder="1" applyAlignment="1">
      <alignment vertical="center" wrapText="1"/>
    </xf>
    <xf numFmtId="0" fontId="4" fillId="2" borderId="4" xfId="0" applyFont="1" applyFill="1" applyBorder="1" applyAlignment="1">
      <alignment vertical="center" wrapText="1"/>
    </xf>
    <xf numFmtId="0" fontId="4" fillId="2" borderId="4" xfId="0" applyFont="1" applyFill="1" applyBorder="1"/>
    <xf numFmtId="0" fontId="7" fillId="2" borderId="4" xfId="0" applyFont="1" applyFill="1" applyBorder="1" applyAlignment="1">
      <alignment horizontal="left" vertical="center"/>
    </xf>
    <xf numFmtId="14" fontId="4" fillId="3" borderId="4" xfId="0" applyNumberFormat="1" applyFont="1" applyFill="1" applyBorder="1" applyAlignment="1">
      <alignment horizontal="left" vertical="center"/>
    </xf>
    <xf numFmtId="0" fontId="4" fillId="2" borderId="4" xfId="0" applyFont="1" applyFill="1" applyBorder="1" applyAlignment="1">
      <alignment wrapText="1"/>
    </xf>
    <xf numFmtId="0" fontId="4" fillId="2" borderId="2" xfId="0" applyFont="1" applyFill="1" applyBorder="1" applyAlignment="1">
      <alignment wrapText="1"/>
    </xf>
    <xf numFmtId="9" fontId="3" fillId="0" borderId="0" xfId="0" applyNumberFormat="1" applyFont="1" applyAlignment="1">
      <alignment horizontal="center" vertical="center"/>
    </xf>
    <xf numFmtId="0" fontId="4" fillId="2" borderId="5" xfId="0" quotePrefix="1" applyFont="1" applyFill="1" applyBorder="1"/>
    <xf numFmtId="0" fontId="6" fillId="2" borderId="4" xfId="0" applyFont="1" applyFill="1" applyBorder="1" applyAlignment="1">
      <alignment horizontal="left" vertical="center"/>
    </xf>
    <xf numFmtId="0" fontId="4" fillId="0" borderId="1" xfId="0" applyFont="1" applyBorder="1" applyAlignment="1">
      <alignment horizontal="center" vertical="center"/>
    </xf>
    <xf numFmtId="0" fontId="3" fillId="2" borderId="1" xfId="0" quotePrefix="1" applyFont="1" applyFill="1" applyBorder="1" applyAlignment="1">
      <alignment horizontal="left"/>
    </xf>
    <xf numFmtId="0" fontId="0" fillId="0" borderId="0" xfId="0" applyAlignment="1">
      <alignment wrapText="1"/>
    </xf>
    <xf numFmtId="0" fontId="3" fillId="2" borderId="4" xfId="0" quotePrefix="1" applyFont="1" applyFill="1" applyBorder="1" applyAlignment="1">
      <alignment vertical="center" wrapText="1"/>
    </xf>
    <xf numFmtId="0" fontId="3" fillId="2" borderId="0" xfId="0" applyFont="1" applyFill="1" applyAlignment="1">
      <alignment vertical="center" wrapText="1"/>
    </xf>
    <xf numFmtId="9" fontId="4" fillId="4" borderId="0" xfId="0" applyNumberFormat="1" applyFont="1" applyFill="1"/>
    <xf numFmtId="9" fontId="3" fillId="3" borderId="4" xfId="0" applyNumberFormat="1" applyFont="1" applyFill="1" applyBorder="1" applyAlignment="1">
      <alignment horizontal="center" vertical="center"/>
    </xf>
    <xf numFmtId="0" fontId="3" fillId="5" borderId="4" xfId="0" applyFont="1" applyFill="1" applyBorder="1"/>
    <xf numFmtId="0" fontId="3" fillId="5" borderId="4" xfId="0" applyFont="1" applyFill="1" applyBorder="1" applyAlignment="1">
      <alignment vertical="center" wrapText="1"/>
    </xf>
    <xf numFmtId="0" fontId="3" fillId="5" borderId="4" xfId="0" quotePrefix="1" applyFont="1" applyFill="1" applyBorder="1" applyAlignment="1">
      <alignment vertical="center" wrapText="1"/>
    </xf>
    <xf numFmtId="9" fontId="14" fillId="3" borderId="4" xfId="0" applyNumberFormat="1" applyFont="1" applyFill="1" applyBorder="1" applyAlignment="1">
      <alignment horizontal="center" vertical="center"/>
    </xf>
    <xf numFmtId="9" fontId="13" fillId="3" borderId="4" xfId="0" applyNumberFormat="1" applyFont="1" applyFill="1" applyBorder="1" applyAlignment="1">
      <alignment horizontal="center" vertical="center"/>
    </xf>
    <xf numFmtId="9" fontId="7" fillId="2" borderId="6" xfId="0" applyNumberFormat="1" applyFont="1" applyFill="1" applyBorder="1" applyAlignment="1">
      <alignment horizontal="center"/>
    </xf>
    <xf numFmtId="0" fontId="2" fillId="3" borderId="4" xfId="1" applyFill="1" applyBorder="1" applyAlignment="1" applyProtection="1">
      <alignment horizontal="left" vertical="center"/>
    </xf>
    <xf numFmtId="0" fontId="4" fillId="3" borderId="4" xfId="0" applyFont="1" applyFill="1" applyBorder="1"/>
    <xf numFmtId="0" fontId="4" fillId="3" borderId="4" xfId="0" applyFont="1" applyFill="1" applyBorder="1" applyAlignment="1">
      <alignment horizontal="left" vertical="center"/>
    </xf>
    <xf numFmtId="0" fontId="4" fillId="3" borderId="4" xfId="0" applyFont="1" applyFill="1" applyBorder="1" applyAlignment="1">
      <alignment vertical="center"/>
    </xf>
    <xf numFmtId="0" fontId="4" fillId="3" borderId="4" xfId="0" applyFont="1" applyFill="1" applyBorder="1" applyAlignment="1">
      <alignment horizontal="center" vertical="center"/>
    </xf>
    <xf numFmtId="0" fontId="15" fillId="6" borderId="4" xfId="0" applyFont="1" applyFill="1" applyBorder="1" applyAlignment="1">
      <alignment wrapText="1"/>
    </xf>
    <xf numFmtId="0" fontId="12" fillId="7" borderId="4" xfId="0" applyFont="1" applyFill="1" applyBorder="1" applyAlignment="1">
      <alignment horizontal="center" vertical="center"/>
    </xf>
    <xf numFmtId="0" fontId="3" fillId="4" borderId="4" xfId="0" applyFont="1" applyFill="1" applyBorder="1" applyAlignment="1">
      <alignment vertical="center" wrapText="1"/>
    </xf>
    <xf numFmtId="0" fontId="3" fillId="8" borderId="4" xfId="0" applyFont="1" applyFill="1" applyBorder="1" applyAlignment="1">
      <alignment vertical="center" wrapText="1"/>
    </xf>
    <xf numFmtId="9" fontId="4" fillId="0" borderId="5" xfId="0" applyNumberFormat="1" applyFont="1" applyBorder="1" applyAlignment="1">
      <alignment horizontal="right"/>
    </xf>
    <xf numFmtId="9" fontId="4" fillId="0" borderId="5" xfId="0" applyNumberFormat="1" applyFont="1" applyBorder="1"/>
    <xf numFmtId="9" fontId="4" fillId="8" borderId="0" xfId="0" applyNumberFormat="1" applyFont="1" applyFill="1"/>
    <xf numFmtId="0" fontId="3" fillId="2" borderId="4" xfId="0" applyFont="1" applyFill="1" applyBorder="1" applyAlignment="1">
      <alignment horizontal="center" vertical="center"/>
    </xf>
    <xf numFmtId="0" fontId="18" fillId="2" borderId="0" xfId="0" applyFont="1" applyFill="1"/>
    <xf numFmtId="0" fontId="3" fillId="2" borderId="4" xfId="0" applyFont="1" applyFill="1" applyBorder="1" applyAlignment="1">
      <alignment horizontal="center" vertical="center" wrapText="1"/>
    </xf>
    <xf numFmtId="0" fontId="3" fillId="0" borderId="4" xfId="0" applyFont="1" applyBorder="1" applyAlignment="1">
      <alignment vertical="center" wrapText="1"/>
    </xf>
    <xf numFmtId="0" fontId="3" fillId="2" borderId="4" xfId="0" applyFont="1" applyFill="1" applyBorder="1" applyAlignment="1">
      <alignment wrapText="1"/>
    </xf>
    <xf numFmtId="0" fontId="3" fillId="9" borderId="4" xfId="0" applyFont="1" applyFill="1" applyBorder="1" applyAlignment="1">
      <alignment vertical="center" wrapText="1"/>
    </xf>
    <xf numFmtId="0" fontId="4" fillId="2" borderId="1" xfId="0" applyFont="1" applyFill="1" applyBorder="1" applyAlignment="1">
      <alignment horizontal="center" vertical="center"/>
    </xf>
    <xf numFmtId="9" fontId="4" fillId="9" borderId="0" xfId="0" applyNumberFormat="1" applyFont="1" applyFill="1"/>
    <xf numFmtId="0" fontId="4" fillId="9" borderId="0" xfId="0" applyFont="1" applyFill="1"/>
    <xf numFmtId="0" fontId="4" fillId="10" borderId="0" xfId="0" applyFont="1" applyFill="1"/>
    <xf numFmtId="0" fontId="3" fillId="2" borderId="4" xfId="0" applyFont="1" applyFill="1" applyBorder="1"/>
    <xf numFmtId="0" fontId="22" fillId="0" borderId="0" xfId="0" applyFont="1"/>
    <xf numFmtId="0" fontId="22" fillId="0" borderId="0" xfId="0" applyFont="1" applyAlignment="1">
      <alignment wrapText="1"/>
    </xf>
    <xf numFmtId="0" fontId="3" fillId="3" borderId="0" xfId="0" applyFont="1" applyFill="1" applyAlignment="1">
      <alignment vertical="center" wrapText="1"/>
    </xf>
    <xf numFmtId="0" fontId="22" fillId="0" borderId="0" xfId="0" applyFont="1" applyAlignment="1">
      <alignment vertical="center" wrapText="1"/>
    </xf>
    <xf numFmtId="0" fontId="8" fillId="0" borderId="0" xfId="0" applyFont="1" applyAlignment="1">
      <alignment vertical="center" wrapText="1"/>
    </xf>
    <xf numFmtId="49" fontId="4" fillId="0" borderId="0" xfId="0" applyNumberFormat="1" applyFont="1" applyAlignment="1">
      <alignment vertical="center" wrapText="1"/>
    </xf>
    <xf numFmtId="0" fontId="4" fillId="2" borderId="5" xfId="0" applyFont="1" applyFill="1" applyBorder="1" applyAlignment="1">
      <alignment vertical="center" wrapText="1"/>
    </xf>
    <xf numFmtId="0" fontId="4" fillId="2" borderId="2" xfId="0" applyFont="1" applyFill="1" applyBorder="1" applyAlignment="1">
      <alignment vertical="center" wrapText="1"/>
    </xf>
    <xf numFmtId="0" fontId="7" fillId="2" borderId="6" xfId="0" applyFont="1" applyFill="1" applyBorder="1"/>
    <xf numFmtId="9" fontId="4" fillId="8" borderId="6" xfId="0" applyNumberFormat="1" applyFont="1" applyFill="1" applyBorder="1"/>
    <xf numFmtId="9" fontId="4" fillId="8" borderId="7" xfId="0" applyNumberFormat="1" applyFont="1" applyFill="1" applyBorder="1"/>
    <xf numFmtId="9" fontId="4" fillId="4" borderId="7" xfId="0" applyNumberFormat="1" applyFont="1" applyFill="1" applyBorder="1"/>
    <xf numFmtId="9" fontId="4" fillId="4" borderId="6" xfId="0" applyNumberFormat="1" applyFont="1" applyFill="1" applyBorder="1"/>
    <xf numFmtId="0" fontId="4" fillId="2" borderId="6" xfId="0" applyFont="1" applyFill="1" applyBorder="1"/>
    <xf numFmtId="0" fontId="4" fillId="0" borderId="8" xfId="0" applyFont="1" applyBorder="1" applyAlignment="1">
      <alignment horizontal="center" vertical="center"/>
    </xf>
    <xf numFmtId="0" fontId="4" fillId="0" borderId="9" xfId="0" applyFont="1" applyBorder="1" applyAlignment="1">
      <alignment horizontal="center" vertical="center"/>
    </xf>
    <xf numFmtId="9" fontId="5" fillId="4" borderId="6" xfId="0" applyNumberFormat="1" applyFont="1" applyFill="1" applyBorder="1"/>
    <xf numFmtId="9" fontId="18" fillId="10" borderId="6" xfId="0" applyNumberFormat="1" applyFont="1" applyFill="1" applyBorder="1" applyAlignment="1">
      <alignment horizontal="center" vertical="center"/>
    </xf>
    <xf numFmtId="0" fontId="16" fillId="4" borderId="2" xfId="0" applyFont="1" applyFill="1" applyBorder="1" applyAlignment="1">
      <alignment vertical="center" wrapText="1"/>
    </xf>
    <xf numFmtId="0" fontId="3" fillId="8" borderId="2" xfId="0" applyFont="1" applyFill="1" applyBorder="1" applyAlignment="1">
      <alignment vertical="center" wrapText="1"/>
    </xf>
    <xf numFmtId="9" fontId="4" fillId="0" borderId="10" xfId="0" applyNumberFormat="1" applyFont="1" applyBorder="1"/>
    <xf numFmtId="9" fontId="4" fillId="9" borderId="7" xfId="0" applyNumberFormat="1" applyFont="1" applyFill="1" applyBorder="1"/>
    <xf numFmtId="0" fontId="4" fillId="10" borderId="7" xfId="0" applyFont="1" applyFill="1" applyBorder="1"/>
    <xf numFmtId="9" fontId="4" fillId="0" borderId="11" xfId="0" applyNumberFormat="1" applyFont="1" applyBorder="1"/>
    <xf numFmtId="9" fontId="4" fillId="9" borderId="6" xfId="0" applyNumberFormat="1" applyFont="1" applyFill="1" applyBorder="1"/>
    <xf numFmtId="0" fontId="4" fillId="10" borderId="6" xfId="0" applyFont="1" applyFill="1" applyBorder="1"/>
    <xf numFmtId="0" fontId="3" fillId="4" borderId="9" xfId="0" applyFont="1" applyFill="1" applyBorder="1" applyAlignment="1">
      <alignment vertical="center" wrapText="1"/>
    </xf>
    <xf numFmtId="0" fontId="4" fillId="0" borderId="12" xfId="0" applyFont="1" applyBorder="1" applyAlignment="1">
      <alignment horizontal="center" vertical="center"/>
    </xf>
    <xf numFmtId="9" fontId="4" fillId="0" borderId="2" xfId="0" applyNumberFormat="1" applyFont="1" applyBorder="1"/>
    <xf numFmtId="9" fontId="4" fillId="9" borderId="13" xfId="0" applyNumberFormat="1" applyFont="1" applyFill="1" applyBorder="1"/>
    <xf numFmtId="9" fontId="4" fillId="8" borderId="13" xfId="0" applyNumberFormat="1" applyFont="1" applyFill="1" applyBorder="1"/>
    <xf numFmtId="9" fontId="4" fillId="4" borderId="13" xfId="0" applyNumberFormat="1" applyFont="1" applyFill="1" applyBorder="1"/>
    <xf numFmtId="0" fontId="4" fillId="10" borderId="13" xfId="0" applyFont="1" applyFill="1" applyBorder="1"/>
    <xf numFmtId="0" fontId="22" fillId="0" borderId="8" xfId="0" applyFont="1" applyBorder="1" applyAlignment="1">
      <alignment vertical="center" wrapText="1"/>
    </xf>
    <xf numFmtId="0" fontId="22" fillId="0" borderId="12" xfId="0" applyFont="1" applyBorder="1" applyAlignment="1">
      <alignment vertical="center" wrapText="1"/>
    </xf>
    <xf numFmtId="0" fontId="22" fillId="0" borderId="9" xfId="0" applyFont="1" applyBorder="1" applyAlignment="1">
      <alignment vertical="center" wrapText="1"/>
    </xf>
    <xf numFmtId="0" fontId="22" fillId="0" borderId="4" xfId="0" applyFont="1" applyBorder="1" applyAlignment="1">
      <alignment vertical="center" wrapText="1"/>
    </xf>
    <xf numFmtId="0" fontId="27" fillId="0" borderId="4" xfId="0" applyFont="1" applyBorder="1" applyAlignment="1">
      <alignment vertical="center" wrapText="1"/>
    </xf>
    <xf numFmtId="0" fontId="23" fillId="0" borderId="4" xfId="0" applyFont="1" applyBorder="1" applyAlignment="1">
      <alignment vertical="center" wrapText="1"/>
    </xf>
    <xf numFmtId="0" fontId="26" fillId="0" borderId="4" xfId="0" applyFont="1" applyBorder="1" applyAlignment="1">
      <alignment vertical="center" wrapText="1"/>
    </xf>
    <xf numFmtId="0" fontId="10" fillId="0" borderId="9" xfId="0" applyFont="1" applyBorder="1" applyAlignment="1">
      <alignment vertical="center" wrapText="1"/>
    </xf>
    <xf numFmtId="0" fontId="10" fillId="0" borderId="12" xfId="0" applyFont="1" applyBorder="1" applyAlignment="1">
      <alignment vertical="center" wrapText="1"/>
    </xf>
    <xf numFmtId="0" fontId="19" fillId="0" borderId="12" xfId="0" applyFont="1" applyBorder="1" applyAlignment="1">
      <alignment vertical="center" wrapText="1"/>
    </xf>
    <xf numFmtId="0" fontId="20" fillId="0" borderId="12" xfId="0" applyFont="1" applyBorder="1" applyAlignment="1">
      <alignment vertical="center" wrapText="1"/>
    </xf>
    <xf numFmtId="0" fontId="21" fillId="0" borderId="12" xfId="0" applyFont="1" applyBorder="1" applyAlignment="1">
      <alignment vertical="center" wrapText="1"/>
    </xf>
    <xf numFmtId="0" fontId="10" fillId="0" borderId="8"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22" fillId="0" borderId="9" xfId="0" applyFont="1" applyBorder="1" applyAlignment="1">
      <alignment horizontal="left" vertical="center" wrapText="1"/>
    </xf>
    <xf numFmtId="49" fontId="22" fillId="0" borderId="12" xfId="0" applyNumberFormat="1" applyFont="1" applyBorder="1" applyAlignment="1">
      <alignment vertical="center" wrapText="1"/>
    </xf>
    <xf numFmtId="0" fontId="10" fillId="0" borderId="4" xfId="0" applyFont="1" applyBorder="1" applyAlignment="1">
      <alignment vertical="center" wrapText="1"/>
    </xf>
    <xf numFmtId="49" fontId="22" fillId="0" borderId="9" xfId="0" applyNumberFormat="1" applyFont="1" applyBorder="1" applyAlignment="1">
      <alignment vertical="center" wrapText="1"/>
    </xf>
    <xf numFmtId="0" fontId="16" fillId="10" borderId="11" xfId="0" applyFont="1" applyFill="1" applyBorder="1" applyAlignment="1">
      <alignment vertical="center" wrapText="1"/>
    </xf>
    <xf numFmtId="0" fontId="4" fillId="2" borderId="8" xfId="0" applyFont="1" applyFill="1" applyBorder="1" applyAlignment="1">
      <alignment horizontal="center" vertical="center" wrapText="1"/>
    </xf>
    <xf numFmtId="0" fontId="4" fillId="0" borderId="6" xfId="0" applyFont="1" applyBorder="1" applyAlignment="1">
      <alignment wrapText="1"/>
    </xf>
    <xf numFmtId="0" fontId="4" fillId="9" borderId="6" xfId="0" applyFont="1" applyFill="1" applyBorder="1" applyAlignment="1">
      <alignment wrapText="1"/>
    </xf>
    <xf numFmtId="9" fontId="4" fillId="8" borderId="6" xfId="0" applyNumberFormat="1" applyFont="1" applyFill="1" applyBorder="1" applyAlignment="1">
      <alignment wrapText="1"/>
    </xf>
    <xf numFmtId="0" fontId="30" fillId="0" borderId="8" xfId="0" applyFont="1" applyBorder="1" applyAlignment="1">
      <alignment vertical="center" wrapText="1"/>
    </xf>
    <xf numFmtId="9" fontId="3" fillId="2" borderId="4" xfId="0" applyNumberFormat="1" applyFont="1" applyFill="1" applyBorder="1" applyAlignment="1">
      <alignment horizontal="center" vertical="center" wrapText="1"/>
    </xf>
    <xf numFmtId="0" fontId="13" fillId="0" borderId="0" xfId="0" applyFont="1" applyAlignment="1">
      <alignment vertical="top" wrapText="1"/>
    </xf>
    <xf numFmtId="0" fontId="0" fillId="0" borderId="0" xfId="0"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13" fillId="0" borderId="0" xfId="0" applyFont="1" applyAlignment="1">
      <alignment horizontal="center" vertical="top" wrapText="1"/>
    </xf>
    <xf numFmtId="0" fontId="0" fillId="0" borderId="0" xfId="0" applyAlignment="1">
      <alignment horizontal="center" vertical="top" wrapText="1"/>
    </xf>
    <xf numFmtId="0" fontId="0" fillId="0" borderId="16" xfId="0" applyBorder="1" applyAlignment="1">
      <alignment horizontal="center" vertical="top" wrapText="1"/>
    </xf>
    <xf numFmtId="0" fontId="0" fillId="0" borderId="19" xfId="0" applyBorder="1" applyAlignment="1">
      <alignment horizontal="center" vertical="top" wrapText="1"/>
    </xf>
    <xf numFmtId="0" fontId="0" fillId="0" borderId="18" xfId="0" applyBorder="1" applyAlignment="1">
      <alignment horizontal="center" vertical="top" wrapText="1"/>
    </xf>
    <xf numFmtId="0" fontId="0" fillId="0" borderId="20" xfId="0" applyBorder="1" applyAlignment="1">
      <alignment horizontal="center" vertical="top" wrapText="1"/>
    </xf>
    <xf numFmtId="0" fontId="2" fillId="2" borderId="1" xfId="1" applyFill="1" applyBorder="1" applyAlignment="1" applyProtection="1">
      <alignment horizontal="left"/>
    </xf>
    <xf numFmtId="3" fontId="4" fillId="3" borderId="4" xfId="0" applyNumberFormat="1" applyFont="1" applyFill="1" applyBorder="1" applyAlignment="1">
      <alignment horizontal="left" vertical="center"/>
    </xf>
    <xf numFmtId="3" fontId="3" fillId="2" borderId="1" xfId="0" applyNumberFormat="1" applyFont="1" applyFill="1" applyBorder="1" applyAlignment="1">
      <alignment horizontal="left"/>
    </xf>
    <xf numFmtId="0" fontId="9" fillId="2" borderId="4" xfId="0" applyFont="1" applyFill="1" applyBorder="1" applyAlignment="1">
      <alignment vertical="center" wrapText="1"/>
    </xf>
    <xf numFmtId="0" fontId="9" fillId="4" borderId="4" xfId="0" applyFont="1" applyFill="1" applyBorder="1" applyAlignment="1">
      <alignment vertical="center" wrapText="1"/>
    </xf>
    <xf numFmtId="0" fontId="31" fillId="2" borderId="4" xfId="0" applyFont="1" applyFill="1" applyBorder="1" applyAlignment="1">
      <alignment horizontal="center" vertical="center"/>
    </xf>
    <xf numFmtId="0" fontId="31" fillId="2" borderId="11" xfId="0" applyFont="1" applyFill="1" applyBorder="1"/>
    <xf numFmtId="9" fontId="31" fillId="8" borderId="6" xfId="0" applyNumberFormat="1" applyFont="1" applyFill="1" applyBorder="1"/>
    <xf numFmtId="9" fontId="32" fillId="4" borderId="21" xfId="0" applyNumberFormat="1" applyFont="1" applyFill="1" applyBorder="1"/>
    <xf numFmtId="0" fontId="9" fillId="2" borderId="4" xfId="0" applyFont="1" applyFill="1" applyBorder="1" applyAlignment="1">
      <alignment horizontal="center" vertical="center"/>
    </xf>
    <xf numFmtId="0" fontId="31" fillId="2" borderId="0" xfId="0" applyFont="1" applyFill="1"/>
    <xf numFmtId="0" fontId="9" fillId="8" borderId="9" xfId="0" applyFont="1" applyFill="1" applyBorder="1" applyAlignment="1">
      <alignment vertical="center" wrapText="1"/>
    </xf>
    <xf numFmtId="49" fontId="31" fillId="0" borderId="3" xfId="0" applyNumberFormat="1" applyFont="1" applyBorder="1" applyAlignment="1">
      <alignment horizontal="center" vertical="center"/>
    </xf>
    <xf numFmtId="9" fontId="31" fillId="2" borderId="5" xfId="0" applyNumberFormat="1" applyFont="1" applyFill="1" applyBorder="1" applyAlignment="1">
      <alignment horizontal="right"/>
    </xf>
    <xf numFmtId="9" fontId="31" fillId="8" borderId="0" xfId="0" applyNumberFormat="1" applyFont="1" applyFill="1"/>
    <xf numFmtId="9" fontId="31" fillId="4" borderId="0" xfId="0" applyNumberFormat="1" applyFont="1" applyFill="1"/>
    <xf numFmtId="49" fontId="31" fillId="3" borderId="1" xfId="0" applyNumberFormat="1" applyFont="1" applyFill="1" applyBorder="1" applyAlignment="1">
      <alignment horizontal="center" vertical="center"/>
    </xf>
    <xf numFmtId="0" fontId="9" fillId="8" borderId="4" xfId="0" applyFont="1" applyFill="1" applyBorder="1" applyAlignment="1">
      <alignment vertical="center" wrapText="1"/>
    </xf>
    <xf numFmtId="49" fontId="31" fillId="0" borderId="1" xfId="0" applyNumberFormat="1" applyFont="1" applyBorder="1" applyAlignment="1">
      <alignment horizontal="center" vertical="center"/>
    </xf>
    <xf numFmtId="9" fontId="31" fillId="8" borderId="0" xfId="0" applyNumberFormat="1" applyFont="1" applyFill="1" applyAlignment="1">
      <alignment horizontal="right"/>
    </xf>
    <xf numFmtId="9" fontId="31" fillId="2" borderId="10" xfId="0" applyNumberFormat="1" applyFont="1" applyFill="1" applyBorder="1" applyAlignment="1">
      <alignment horizontal="right"/>
    </xf>
    <xf numFmtId="9" fontId="31" fillId="8" borderId="7" xfId="0" applyNumberFormat="1" applyFont="1" applyFill="1" applyBorder="1"/>
    <xf numFmtId="9" fontId="31" fillId="4" borderId="7" xfId="0" applyNumberFormat="1" applyFont="1" applyFill="1" applyBorder="1"/>
    <xf numFmtId="9" fontId="31" fillId="2" borderId="11" xfId="0" applyNumberFormat="1" applyFont="1" applyFill="1" applyBorder="1" applyAlignment="1">
      <alignment horizontal="right"/>
    </xf>
    <xf numFmtId="9" fontId="31" fillId="4" borderId="6" xfId="0" applyNumberFormat="1" applyFont="1" applyFill="1" applyBorder="1"/>
    <xf numFmtId="0" fontId="31" fillId="2" borderId="0" xfId="0" applyFont="1" applyFill="1" applyAlignment="1">
      <alignment horizontal="center"/>
    </xf>
    <xf numFmtId="9" fontId="31" fillId="2" borderId="0" xfId="0" applyNumberFormat="1" applyFont="1" applyFill="1" applyAlignment="1">
      <alignment horizontal="center"/>
    </xf>
    <xf numFmtId="0" fontId="9" fillId="10" borderId="4" xfId="0" applyFont="1" applyFill="1" applyBorder="1" applyAlignment="1">
      <alignment vertical="center" wrapText="1"/>
    </xf>
    <xf numFmtId="0" fontId="31" fillId="2" borderId="1" xfId="0" applyFont="1" applyFill="1" applyBorder="1" applyAlignment="1">
      <alignment horizontal="center" vertical="center"/>
    </xf>
    <xf numFmtId="0" fontId="31" fillId="0" borderId="6" xfId="0" applyFont="1" applyBorder="1"/>
    <xf numFmtId="9" fontId="32" fillId="10" borderId="6" xfId="0" applyNumberFormat="1" applyFont="1" applyFill="1" applyBorder="1"/>
    <xf numFmtId="0" fontId="9" fillId="2" borderId="21" xfId="0" applyFont="1" applyFill="1" applyBorder="1" applyAlignment="1">
      <alignment horizontal="center" vertical="center"/>
    </xf>
    <xf numFmtId="0" fontId="31" fillId="0" borderId="1" xfId="0" applyFont="1" applyBorder="1" applyAlignment="1">
      <alignment horizontal="center" vertical="center"/>
    </xf>
    <xf numFmtId="9" fontId="31" fillId="0" borderId="0" xfId="0" applyNumberFormat="1" applyFont="1" applyAlignment="1">
      <alignment horizontal="right"/>
    </xf>
    <xf numFmtId="9" fontId="31" fillId="10" borderId="0" xfId="0" applyNumberFormat="1" applyFont="1" applyFill="1"/>
    <xf numFmtId="0" fontId="31" fillId="2" borderId="1" xfId="0" applyFont="1" applyFill="1" applyBorder="1"/>
    <xf numFmtId="0" fontId="31" fillId="3" borderId="1"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4" xfId="0" applyFont="1" applyFill="1" applyBorder="1"/>
    <xf numFmtId="0" fontId="31" fillId="0" borderId="12" xfId="0" applyFont="1" applyBorder="1" applyAlignment="1">
      <alignment horizontal="center" vertical="center"/>
    </xf>
    <xf numFmtId="0" fontId="31" fillId="2" borderId="3" xfId="0" applyFont="1" applyFill="1" applyBorder="1"/>
    <xf numFmtId="0" fontId="9" fillId="2" borderId="9" xfId="0" applyFont="1" applyFill="1" applyBorder="1" applyAlignment="1">
      <alignment vertical="center" wrapText="1"/>
    </xf>
    <xf numFmtId="0" fontId="31" fillId="3" borderId="3" xfId="0" applyFont="1" applyFill="1" applyBorder="1" applyAlignment="1">
      <alignment horizontal="center" vertical="center"/>
    </xf>
    <xf numFmtId="9" fontId="31" fillId="0" borderId="7" xfId="0" applyNumberFormat="1" applyFont="1" applyBorder="1" applyAlignment="1">
      <alignment horizontal="right"/>
    </xf>
    <xf numFmtId="9" fontId="31" fillId="10" borderId="7" xfId="0" applyNumberFormat="1" applyFont="1" applyFill="1" applyBorder="1"/>
    <xf numFmtId="9" fontId="31" fillId="0" borderId="6" xfId="0" applyNumberFormat="1" applyFont="1" applyBorder="1" applyAlignment="1">
      <alignment horizontal="right"/>
    </xf>
    <xf numFmtId="9" fontId="31" fillId="10" borderId="6" xfId="0" applyNumberFormat="1" applyFont="1" applyFill="1" applyBorder="1"/>
    <xf numFmtId="0" fontId="31" fillId="2" borderId="21" xfId="0" applyFont="1" applyFill="1" applyBorder="1"/>
    <xf numFmtId="0" fontId="34" fillId="2" borderId="4" xfId="0" applyFont="1" applyFill="1" applyBorder="1" applyAlignment="1">
      <alignment vertical="center" wrapText="1"/>
    </xf>
    <xf numFmtId="0" fontId="9" fillId="2" borderId="2" xfId="0" applyFont="1" applyFill="1" applyBorder="1" applyAlignment="1">
      <alignment wrapText="1"/>
    </xf>
    <xf numFmtId="0" fontId="31" fillId="2" borderId="0" xfId="0" applyFont="1" applyFill="1" applyAlignment="1">
      <alignment horizontal="center" vertical="center"/>
    </xf>
    <xf numFmtId="0" fontId="12" fillId="2" borderId="2" xfId="0" applyFont="1" applyFill="1" applyBorder="1" applyAlignment="1">
      <alignment horizontal="left" vertical="center"/>
    </xf>
    <xf numFmtId="0" fontId="12" fillId="0" borderId="1" xfId="0" applyFont="1" applyBorder="1" applyAlignment="1">
      <alignment vertical="center"/>
    </xf>
    <xf numFmtId="0" fontId="17" fillId="0" borderId="0" xfId="0" applyFont="1"/>
    <xf numFmtId="0" fontId="0" fillId="0" borderId="0" xfId="0"/>
    <xf numFmtId="0" fontId="17" fillId="2" borderId="7" xfId="0" applyFont="1" applyFill="1" applyBorder="1" applyAlignment="1">
      <alignment horizontal="left"/>
    </xf>
    <xf numFmtId="0" fontId="17" fillId="0" borderId="7" xfId="0" applyFont="1" applyBorder="1" applyAlignment="1">
      <alignment horizontal="left"/>
    </xf>
    <xf numFmtId="0" fontId="3" fillId="2" borderId="8" xfId="0" applyFont="1" applyFill="1" applyBorder="1" applyAlignment="1">
      <alignment horizontal="center" vertical="center"/>
    </xf>
    <xf numFmtId="0" fontId="13" fillId="0" borderId="12" xfId="0" applyFont="1" applyBorder="1" applyAlignment="1">
      <alignment horizontal="center" vertical="center"/>
    </xf>
    <xf numFmtId="0" fontId="13" fillId="0" borderId="9" xfId="0" applyFont="1" applyBorder="1" applyAlignment="1">
      <alignment horizontal="center" vertical="center"/>
    </xf>
    <xf numFmtId="0" fontId="4" fillId="2" borderId="2" xfId="0" applyFont="1" applyFill="1" applyBorder="1"/>
    <xf numFmtId="0" fontId="4" fillId="2" borderId="13" xfId="0" applyFont="1" applyFill="1" applyBorder="1"/>
    <xf numFmtId="0" fontId="4" fillId="2" borderId="1" xfId="0" applyFont="1" applyFill="1" applyBorder="1"/>
    <xf numFmtId="0" fontId="31" fillId="2" borderId="8" xfId="0" applyFont="1" applyFill="1" applyBorder="1"/>
    <xf numFmtId="0" fontId="31" fillId="2" borderId="9" xfId="0" applyFont="1" applyFill="1" applyBorder="1"/>
    <xf numFmtId="0" fontId="31" fillId="2" borderId="8" xfId="0" applyFont="1" applyFill="1" applyBorder="1" applyAlignment="1">
      <alignment vertical="top"/>
    </xf>
    <xf numFmtId="0" fontId="33" fillId="0" borderId="9" xfId="0" applyFont="1" applyBorder="1" applyAlignment="1">
      <alignment vertical="top"/>
    </xf>
    <xf numFmtId="0" fontId="31" fillId="2" borderId="12" xfId="0" applyFont="1" applyFill="1" applyBorder="1"/>
  </cellXfs>
  <cellStyles count="2">
    <cellStyle name="Hyperlink" xfId="1" builtinId="8"/>
    <cellStyle name="Normal" xfId="0" builtinId="0"/>
  </cellStyles>
  <dxfs count="13">
    <dxf>
      <font>
        <strike val="0"/>
        <condense val="0"/>
        <extend val="0"/>
        <color indexed="11"/>
      </font>
    </dxf>
    <dxf>
      <font>
        <condense val="0"/>
        <extend val="0"/>
        <color indexed="13"/>
      </font>
    </dxf>
    <dxf>
      <font>
        <condense val="0"/>
        <extend val="0"/>
        <color indexed="10"/>
      </font>
      <fill>
        <patternFill patternType="none">
          <bgColor indexed="65"/>
        </patternFill>
      </fill>
    </dxf>
    <dxf>
      <font>
        <condense val="0"/>
        <extend val="0"/>
        <color indexed="11"/>
      </font>
    </dxf>
    <dxf>
      <font>
        <condense val="0"/>
        <extend val="0"/>
        <color indexed="13"/>
      </font>
    </dxf>
    <dxf>
      <font>
        <condense val="0"/>
        <extend val="0"/>
        <color indexed="10"/>
      </font>
    </dxf>
    <dxf>
      <font>
        <condense val="0"/>
        <extend val="0"/>
        <color indexed="11"/>
      </font>
    </dxf>
    <dxf>
      <font>
        <condense val="0"/>
        <extend val="0"/>
        <color indexed="13"/>
      </font>
    </dxf>
    <dxf>
      <font>
        <b/>
        <i val="0"/>
        <condense val="0"/>
        <extend val="0"/>
        <color auto="1"/>
      </font>
    </dxf>
    <dxf>
      <font>
        <condense val="0"/>
        <extend val="0"/>
        <color indexed="22"/>
      </font>
    </dxf>
    <dxf>
      <font>
        <condense val="0"/>
        <extend val="0"/>
        <color indexed="11"/>
      </font>
    </dxf>
    <dxf>
      <font>
        <condense val="0"/>
        <extend val="0"/>
        <color indexed="13"/>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69140337986778"/>
          <c:y val="0.13311688311688313"/>
          <c:w val="0.74724467303453379"/>
          <c:h val="0.8344155844155845"/>
        </c:manualLayout>
      </c:layout>
      <c:barChart>
        <c:barDir val="bar"/>
        <c:grouping val="clustered"/>
        <c:varyColors val="1"/>
        <c:ser>
          <c:idx val="7"/>
          <c:order val="0"/>
          <c:spPr>
            <a:solidFill>
              <a:srgbClr val="FF0000"/>
            </a:solidFill>
            <a:ln w="12700">
              <a:solidFill>
                <a:srgbClr val="000000"/>
              </a:solidFill>
              <a:prstDash val="solid"/>
            </a:ln>
          </c:spPr>
          <c:invertIfNegative val="0"/>
          <c:dLbls>
            <c:spPr>
              <a:noFill/>
              <a:ln w="25400">
                <a:noFill/>
              </a:ln>
            </c:spPr>
            <c:txPr>
              <a:bodyPr/>
              <a:lstStyle/>
              <a:p>
                <a:pPr>
                  <a:defRPr sz="1100" b="1" i="1" u="none" strike="noStrike" baseline="0">
                    <a:solidFill>
                      <a:srgbClr val="000000"/>
                    </a:solidFill>
                    <a:latin typeface="Verdana"/>
                    <a:ea typeface="Verdana"/>
                    <a:cs typeface="Verdana"/>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Summary!$A$34:$A$36</c:f>
              <c:strCache>
                <c:ptCount val="3"/>
                <c:pt idx="0">
                  <c:v>Coordination and communication</c:v>
                </c:pt>
                <c:pt idx="1">
                  <c:v>Core capacity at all times</c:v>
                </c:pt>
                <c:pt idx="2">
                  <c:v>Core capacity for responding to PHEICs</c:v>
                </c:pt>
              </c:strCache>
            </c:strRef>
          </c:cat>
          <c:val>
            <c:numRef>
              <c:f>Summary!$B$34:$B$36</c:f>
              <c:numCache>
                <c:formatCode>0%</c:formatCode>
                <c:ptCount val="3"/>
                <c:pt idx="0">
                  <c:v>1</c:v>
                </c:pt>
                <c:pt idx="1">
                  <c:v>0.5072916666666667</c:v>
                </c:pt>
                <c:pt idx="2">
                  <c:v>0.81547619047619058</c:v>
                </c:pt>
              </c:numCache>
            </c:numRef>
          </c:val>
          <c:extLst>
            <c:ext xmlns:c16="http://schemas.microsoft.com/office/drawing/2014/chart" uri="{C3380CC4-5D6E-409C-BE32-E72D297353CC}">
              <c16:uniqueId val="{00000000-F2A8-4E82-921D-96C5ED5A82F9}"/>
            </c:ext>
          </c:extLst>
        </c:ser>
        <c:dLbls>
          <c:showLegendKey val="0"/>
          <c:showVal val="0"/>
          <c:showCatName val="0"/>
          <c:showSerName val="0"/>
          <c:showPercent val="0"/>
          <c:showBubbleSize val="0"/>
        </c:dLbls>
        <c:gapWidth val="130"/>
        <c:axId val="92530176"/>
        <c:axId val="92531712"/>
      </c:barChart>
      <c:catAx>
        <c:axId val="92530176"/>
        <c:scaling>
          <c:orientation val="maxMin"/>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100" b="1" i="0" u="none" strike="noStrike" baseline="0">
                <a:solidFill>
                  <a:srgbClr val="000080"/>
                </a:solidFill>
                <a:latin typeface="Arial"/>
                <a:ea typeface="Arial"/>
                <a:cs typeface="Arial"/>
              </a:defRPr>
            </a:pPr>
            <a:endParaRPr lang="en-US"/>
          </a:p>
        </c:txPr>
        <c:crossAx val="92531712"/>
        <c:crosses val="autoZero"/>
        <c:auto val="1"/>
        <c:lblAlgn val="ctr"/>
        <c:lblOffset val="100"/>
        <c:tickLblSkip val="1"/>
        <c:tickMarkSkip val="1"/>
        <c:noMultiLvlLbl val="0"/>
      </c:catAx>
      <c:valAx>
        <c:axId val="92531712"/>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1100" b="1" i="0" u="none" strike="noStrike" baseline="0">
                <a:solidFill>
                  <a:srgbClr val="000080"/>
                </a:solidFill>
                <a:latin typeface="Arial"/>
                <a:ea typeface="Arial"/>
                <a:cs typeface="Arial"/>
              </a:defRPr>
            </a:pPr>
            <a:endParaRPr lang="en-US"/>
          </a:p>
        </c:txPr>
        <c:crossAx val="92530176"/>
        <c:crosses val="autoZero"/>
        <c:crossBetween val="between"/>
      </c:valAx>
      <c:spPr>
        <a:gradFill rotWithShape="0">
          <a:gsLst>
            <a:gs pos="0">
              <a:srgbClr val="333399"/>
            </a:gs>
            <a:gs pos="100000">
              <a:srgbClr val="333399">
                <a:gamma/>
                <a:tint val="22353"/>
                <a:invGamma/>
              </a:srgbClr>
            </a:gs>
          </a:gsLst>
          <a:lin ang="0" scaled="1"/>
        </a:grad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0.98425196899999989" l="0.78740157499999996" r="0.78740157499999996" t="0.98425196899999989"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28575</xdr:colOff>
      <xdr:row>63</xdr:row>
      <xdr:rowOff>104775</xdr:rowOff>
    </xdr:from>
    <xdr:to>
      <xdr:col>4</xdr:col>
      <xdr:colOff>0</xdr:colOff>
      <xdr:row>77</xdr:row>
      <xdr:rowOff>47625</xdr:rowOff>
    </xdr:to>
    <xdr:sp macro="" textlink="">
      <xdr:nvSpPr>
        <xdr:cNvPr id="14585" name="Text Box 5">
          <a:extLst>
            <a:ext uri="{FF2B5EF4-FFF2-40B4-BE49-F238E27FC236}">
              <a16:creationId xmlns:a16="http://schemas.microsoft.com/office/drawing/2014/main" id="{00000000-0008-0000-0000-0000F9380000}"/>
            </a:ext>
          </a:extLst>
        </xdr:cNvPr>
        <xdr:cNvSpPr txBox="1">
          <a:spLocks noChangeArrowheads="1"/>
        </xdr:cNvSpPr>
      </xdr:nvSpPr>
      <xdr:spPr bwMode="auto">
        <a:xfrm>
          <a:off x="28575" y="17335500"/>
          <a:ext cx="10620375" cy="2476500"/>
        </a:xfrm>
        <a:prstGeom prst="rect">
          <a:avLst/>
        </a:prstGeom>
        <a:solidFill>
          <a:srgbClr val="FFFFFF"/>
        </a:solidFill>
        <a:ln w="38100" cmpd="dbl">
          <a:solidFill>
            <a:srgbClr val="000000"/>
          </a:solidFill>
          <a:miter lim="800000"/>
          <a:headEnd/>
          <a:tailEnd/>
        </a:ln>
      </xdr:spPr>
    </xdr:sp>
    <xdr:clientData/>
  </xdr:twoCellAnchor>
  <xdr:twoCellAnchor>
    <xdr:from>
      <xdr:col>0</xdr:col>
      <xdr:colOff>0</xdr:colOff>
      <xdr:row>37</xdr:row>
      <xdr:rowOff>104775</xdr:rowOff>
    </xdr:from>
    <xdr:to>
      <xdr:col>7</xdr:col>
      <xdr:colOff>638175</xdr:colOff>
      <xdr:row>49</xdr:row>
      <xdr:rowOff>161925</xdr:rowOff>
    </xdr:to>
    <xdr:graphicFrame macro="">
      <xdr:nvGraphicFramePr>
        <xdr:cNvPr id="14586" name="Chart 10">
          <a:extLst>
            <a:ext uri="{FF2B5EF4-FFF2-40B4-BE49-F238E27FC236}">
              <a16:creationId xmlns:a16="http://schemas.microsoft.com/office/drawing/2014/main" id="{00000000-0008-0000-0000-0000FA3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1866900</xdr:colOff>
      <xdr:row>63</xdr:row>
      <xdr:rowOff>104775</xdr:rowOff>
    </xdr:from>
    <xdr:to>
      <xdr:col>3</xdr:col>
      <xdr:colOff>809625</xdr:colOff>
      <xdr:row>76</xdr:row>
      <xdr:rowOff>161925</xdr:rowOff>
    </xdr:to>
    <xdr:pic>
      <xdr:nvPicPr>
        <xdr:cNvPr id="14587" name="Picture 10" descr="http://a5.sphotos.ak.fbcdn.net/hphotos-ak-prn1/s320x320/561383_338302839568853_100001674205242_909706_1641229151_n.jpg">
          <a:extLst>
            <a:ext uri="{FF2B5EF4-FFF2-40B4-BE49-F238E27FC236}">
              <a16:creationId xmlns:a16="http://schemas.microsoft.com/office/drawing/2014/main" id="{00000000-0008-0000-0000-0000FB3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886325" y="17335500"/>
          <a:ext cx="3524250" cy="2409825"/>
        </a:xfrm>
        <a:prstGeom prst="rect">
          <a:avLst/>
        </a:prstGeom>
        <a:noFill/>
        <a:ln w="9525">
          <a:noFill/>
          <a:miter lim="800000"/>
          <a:headEnd/>
          <a:tailEnd/>
        </a:ln>
      </xdr:spPr>
    </xdr:pic>
    <xdr:clientData/>
  </xdr:twoCellAnchor>
  <xdr:twoCellAnchor editAs="oneCell">
    <xdr:from>
      <xdr:col>0</xdr:col>
      <xdr:colOff>0</xdr:colOff>
      <xdr:row>63</xdr:row>
      <xdr:rowOff>171450</xdr:rowOff>
    </xdr:from>
    <xdr:to>
      <xdr:col>1</xdr:col>
      <xdr:colOff>1438275</xdr:colOff>
      <xdr:row>77</xdr:row>
      <xdr:rowOff>0</xdr:rowOff>
    </xdr:to>
    <xdr:pic>
      <xdr:nvPicPr>
        <xdr:cNvPr id="14588" name="Picture 6" descr="http://a4.sphotos.ak.fbcdn.net/hphotos-ak-snc7/s320x320/62672_338301026235701_100001674205242_909703_1972898062_n.jpg">
          <a:extLst>
            <a:ext uri="{FF2B5EF4-FFF2-40B4-BE49-F238E27FC236}">
              <a16:creationId xmlns:a16="http://schemas.microsoft.com/office/drawing/2014/main" id="{00000000-0008-0000-0000-0000FC3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17402175"/>
          <a:ext cx="4457700" cy="2362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882112</xdr:colOff>
      <xdr:row>2</xdr:row>
      <xdr:rowOff>64576</xdr:rowOff>
    </xdr:from>
    <xdr:ext cx="204176" cy="425405"/>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3703408" y="8233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ZA"/>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9.bin"/><Relationship Id="rId4" Type="http://schemas.openxmlformats.org/officeDocument/2006/relationships/printerSettings" Target="../printerSettings/printerSettings4.bin"/><Relationship Id="rId9" Type="http://schemas.openxmlformats.org/officeDocument/2006/relationships/hyperlink" Target="http://www.health.gov.za/"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10" Type="http://schemas.openxmlformats.org/officeDocument/2006/relationships/drawing" Target="../drawings/drawing2.x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1.bin"/><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comments" Target="../comments1.xml"/><Relationship Id="rId5" Type="http://schemas.openxmlformats.org/officeDocument/2006/relationships/printerSettings" Target="../printerSettings/printerSettings68.bin"/><Relationship Id="rId10" Type="http://schemas.openxmlformats.org/officeDocument/2006/relationships/vmlDrawing" Target="../drawings/vmlDrawing1.vml"/><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N82"/>
  <sheetViews>
    <sheetView topLeftCell="A28" zoomScale="75" zoomScaleNormal="50" workbookViewId="0">
      <selection activeCell="C53" sqref="C53"/>
    </sheetView>
  </sheetViews>
  <sheetFormatPr defaultColWidth="8.84375" defaultRowHeight="13.5"/>
  <cols>
    <col min="1" max="1" width="35.15234375" style="2" customWidth="1"/>
    <col min="2" max="2" width="30" style="2" customWidth="1"/>
    <col min="3" max="3" width="23.4609375" style="2" customWidth="1"/>
    <col min="4" max="4" width="35.53515625" style="2" customWidth="1"/>
    <col min="5" max="5" width="10.84375" style="18" customWidth="1"/>
    <col min="6" max="6" width="4.15234375" style="2" hidden="1" customWidth="1"/>
    <col min="7" max="7" width="8.84375" style="2" customWidth="1"/>
    <col min="8" max="8" width="9.84375" style="2" customWidth="1"/>
    <col min="9" max="9" width="3.4609375" style="2" customWidth="1"/>
    <col min="10" max="16384" width="8.84375" style="2"/>
  </cols>
  <sheetData>
    <row r="1" spans="1:14" ht="17.5">
      <c r="B1" s="23" t="s">
        <v>328</v>
      </c>
    </row>
    <row r="2" spans="1:14">
      <c r="A2" s="1"/>
      <c r="B2" s="1"/>
      <c r="D2" s="1"/>
      <c r="F2" s="1"/>
      <c r="G2" s="1"/>
    </row>
    <row r="3" spans="1:14">
      <c r="A3" s="20" t="str">
        <f>'PoE ID'!A2</f>
        <v>PoE name</v>
      </c>
      <c r="B3" s="22" t="s">
        <v>470</v>
      </c>
      <c r="D3" s="20" t="str">
        <f>'PoE ID'!A26</f>
        <v>SHIP SANITATION CERTFICATES</v>
      </c>
      <c r="E3" s="19">
        <f>'PoE ID'!B26</f>
        <v>0</v>
      </c>
      <c r="N3" s="3"/>
    </row>
    <row r="4" spans="1:14">
      <c r="A4" s="35"/>
      <c r="B4" s="22"/>
      <c r="C4" s="2">
        <f>'PoE ID'!B36</f>
        <v>0</v>
      </c>
      <c r="D4" s="20" t="str">
        <f>'PoE ID'!A27</f>
        <v>SSCC</v>
      </c>
      <c r="E4" s="19">
        <f>'PoE ID'!B27</f>
        <v>0</v>
      </c>
      <c r="N4" s="3"/>
    </row>
    <row r="5" spans="1:14" ht="27">
      <c r="A5" s="35" t="str">
        <f>'PoE ID'!A3</f>
        <v>Contact details of competent authority/agency</v>
      </c>
      <c r="B5" s="22" t="s">
        <v>471</v>
      </c>
      <c r="D5" s="20" t="str">
        <f>'PoE ID'!A28</f>
        <v>SSCEC</v>
      </c>
      <c r="E5" s="19">
        <f>'PoE ID'!B28</f>
        <v>0</v>
      </c>
      <c r="N5" s="3"/>
    </row>
    <row r="6" spans="1:14">
      <c r="A6" s="20" t="str">
        <f>'PoE ID'!A4</f>
        <v>Address</v>
      </c>
      <c r="B6" s="22" t="s">
        <v>470</v>
      </c>
      <c r="D6" s="20" t="str">
        <f>'PoE ID'!A29</f>
        <v>Extensions</v>
      </c>
      <c r="E6" s="19">
        <f>'PoE ID'!B29</f>
        <v>0</v>
      </c>
      <c r="N6" s="3"/>
    </row>
    <row r="7" spans="1:14">
      <c r="A7" s="20" t="str">
        <f>'PoE ID'!A5</f>
        <v>Telephone</v>
      </c>
      <c r="B7" s="22"/>
      <c r="D7" s="20" t="str">
        <f>'PoE ID'!A30</f>
        <v>Points of entry - core capacity</v>
      </c>
      <c r="E7" s="19">
        <f>'PoE ID'!B30</f>
        <v>0</v>
      </c>
      <c r="N7" s="4"/>
    </row>
    <row r="8" spans="1:14">
      <c r="A8" s="20" t="str">
        <f>'PoE ID'!A6</f>
        <v>Fax</v>
      </c>
      <c r="B8" s="22"/>
      <c r="D8" s="20" t="str">
        <f>'PoE ID'!A31</f>
        <v>Designated</v>
      </c>
      <c r="E8" s="19">
        <f>'PoE ID'!B31</f>
        <v>0</v>
      </c>
      <c r="N8" s="4"/>
    </row>
    <row r="9" spans="1:14" ht="15.5">
      <c r="A9" s="20" t="str">
        <f>'PoE ID'!A7</f>
        <v>E-mail</v>
      </c>
      <c r="B9" s="146"/>
      <c r="D9" s="20" t="str">
        <f>'PoE ID'!A32</f>
        <v>Date</v>
      </c>
      <c r="E9" s="19">
        <f>'PoE ID'!B32</f>
        <v>0</v>
      </c>
    </row>
    <row r="10" spans="1:14" ht="15.5">
      <c r="A10" s="20" t="str">
        <f>'PoE ID'!A8</f>
        <v>Web address</v>
      </c>
      <c r="B10" s="146" t="s">
        <v>472</v>
      </c>
      <c r="D10" s="20" t="str">
        <f>'PoE ID'!A33</f>
        <v>No Info</v>
      </c>
      <c r="E10" s="19">
        <f>'PoE ID'!B33</f>
        <v>0</v>
      </c>
    </row>
    <row r="11" spans="1:14">
      <c r="A11" s="20"/>
      <c r="B11" s="22"/>
      <c r="D11" s="20" t="str">
        <f>'PoE ID'!A34</f>
        <v>Assessed</v>
      </c>
      <c r="E11" s="19">
        <f>'PoE ID'!B34</f>
        <v>0</v>
      </c>
    </row>
    <row r="12" spans="1:14">
      <c r="A12" s="20" t="str">
        <f>'PoE ID'!A10</f>
        <v>Contact details of person</v>
      </c>
      <c r="B12" s="22" t="s">
        <v>473</v>
      </c>
      <c r="D12" s="20" t="str">
        <f>'PoE ID'!A35</f>
        <v>Date</v>
      </c>
      <c r="E12" s="19">
        <f>'PoE ID'!B35</f>
        <v>0</v>
      </c>
    </row>
    <row r="13" spans="1:14">
      <c r="A13" s="20" t="str">
        <f>'PoE ID'!A11</f>
        <v>PoE name</v>
      </c>
      <c r="B13" s="22" t="s">
        <v>470</v>
      </c>
      <c r="D13" s="20" t="str">
        <f>'PoE ID'!A36</f>
        <v>No info</v>
      </c>
      <c r="E13" s="19">
        <f>'PoE ID'!B36</f>
        <v>0</v>
      </c>
    </row>
    <row r="14" spans="1:14">
      <c r="A14" s="20" t="str">
        <f>'PoE ID'!A12</f>
        <v>Address</v>
      </c>
      <c r="B14" s="148" t="s">
        <v>474</v>
      </c>
      <c r="D14" s="37" t="str">
        <f>'PoE ID'!A37</f>
        <v>WHO certificate</v>
      </c>
      <c r="E14" s="19">
        <f>'PoE ID'!B37</f>
        <v>0</v>
      </c>
    </row>
    <row r="15" spans="1:14">
      <c r="A15" s="20" t="str">
        <f>'PoE ID'!A13</f>
        <v>Telephone</v>
      </c>
      <c r="B15" s="22" t="s">
        <v>475</v>
      </c>
      <c r="D15" s="20" t="str">
        <f>'PoE ID'!A38</f>
        <v>Date</v>
      </c>
      <c r="E15" s="19">
        <f>'PoE ID'!B38</f>
        <v>0</v>
      </c>
    </row>
    <row r="16" spans="1:14">
      <c r="A16" s="20" t="str">
        <f>'PoE ID'!A14</f>
        <v>Fax</v>
      </c>
      <c r="B16" s="22" t="s">
        <v>476</v>
      </c>
      <c r="D16" s="20" t="str">
        <f>'PoE ID'!A39</f>
        <v>No Info</v>
      </c>
      <c r="E16" s="19">
        <f>'PoE ID'!B39</f>
        <v>0</v>
      </c>
    </row>
    <row r="17" spans="1:5">
      <c r="A17" s="20" t="str">
        <f>'PoE ID'!A15</f>
        <v>E-mail</v>
      </c>
      <c r="B17" s="22"/>
      <c r="D17" s="20" t="str">
        <f>'PoE ID'!A40</f>
        <v>Coordination and communication</v>
      </c>
      <c r="E17" s="19">
        <f>'PoE ID'!B40</f>
        <v>0</v>
      </c>
    </row>
    <row r="18" spans="1:5">
      <c r="A18" s="20" t="str">
        <f>'PoE ID'!A16</f>
        <v>Web address</v>
      </c>
      <c r="B18" s="22"/>
      <c r="D18" s="20" t="str">
        <f>'PoE ID'!A41</f>
        <v>Core capacity B.1.at all times</v>
      </c>
      <c r="E18" s="19">
        <f>'PoE ID'!B41</f>
        <v>0</v>
      </c>
    </row>
    <row r="19" spans="1:5">
      <c r="A19" s="20"/>
      <c r="B19" s="22"/>
      <c r="D19" s="20" t="str">
        <f>'PoE ID'!A42</f>
        <v>B.1.(a)</v>
      </c>
      <c r="E19" s="19">
        <f>'PoE ID'!B42</f>
        <v>0</v>
      </c>
    </row>
    <row r="20" spans="1:5" ht="54.75" customHeight="1">
      <c r="A20" s="35" t="str">
        <f>'PoE ID'!A18</f>
        <v>National requirements and legislation related to public health measures at PoE and other information (Links):</v>
      </c>
      <c r="B20" s="22">
        <f>'PoE ID'!B18</f>
        <v>0</v>
      </c>
      <c r="D20" s="20" t="str">
        <f>'PoE ID'!A43</f>
        <v>B.1.(b)</v>
      </c>
      <c r="E20" s="19">
        <f>'PoE ID'!B43</f>
        <v>0</v>
      </c>
    </row>
    <row r="21" spans="1:5" ht="19.5" customHeight="1">
      <c r="A21" s="35" t="str">
        <f>'PoE ID'!A19</f>
        <v>Useful links</v>
      </c>
      <c r="B21" s="40">
        <f>'PoE ID'!B19</f>
        <v>0</v>
      </c>
      <c r="D21" s="20" t="str">
        <f>'PoE ID'!A44</f>
        <v>B.1.(c)</v>
      </c>
      <c r="E21" s="19">
        <f>'PoE ID'!B44</f>
        <v>0</v>
      </c>
    </row>
    <row r="22" spans="1:5" ht="16.5" customHeight="1">
      <c r="A22" s="20"/>
      <c r="B22" s="22"/>
      <c r="D22" s="20" t="str">
        <f>'PoE ID'!A45</f>
        <v>B.1.(d)</v>
      </c>
      <c r="E22" s="19">
        <f>'PoE ID'!B45</f>
        <v>0</v>
      </c>
    </row>
    <row r="23" spans="1:5">
      <c r="A23" s="2" t="str">
        <f>'PoE ID'!A21</f>
        <v>Identification</v>
      </c>
      <c r="B23" s="22">
        <f>'PoE ID'!B21</f>
        <v>0</v>
      </c>
      <c r="D23" s="20" t="str">
        <f>'PoE ID'!A46</f>
        <v>B.1.(e)</v>
      </c>
      <c r="E23" s="19">
        <f>'PoE ID'!B46</f>
        <v>0</v>
      </c>
    </row>
    <row r="24" spans="1:5">
      <c r="A24" s="26" t="str">
        <f>'PoE ID'!A22</f>
        <v>Name</v>
      </c>
      <c r="B24" s="22">
        <f>'PoE ID'!B22</f>
        <v>0</v>
      </c>
      <c r="D24" s="20" t="str">
        <f>'PoE ID'!A47</f>
        <v>B.1.(f)</v>
      </c>
      <c r="E24" s="19">
        <f>'PoE ID'!B47</f>
        <v>0</v>
      </c>
    </row>
    <row r="25" spans="1:5">
      <c r="A25" s="81" t="str">
        <f>'PoE ID'!A23</f>
        <v>Type:Airport/Port/Ground Crossings</v>
      </c>
      <c r="B25" s="22" t="s">
        <v>294</v>
      </c>
      <c r="D25" s="20" t="str">
        <f>'PoE ID'!A48</f>
        <v>Core capacity B.2.Public health emergency</v>
      </c>
      <c r="E25" s="19">
        <f>'PoE ID'!B48</f>
        <v>0</v>
      </c>
    </row>
    <row r="26" spans="1:5" ht="27.75" customHeight="1">
      <c r="A26" s="82" t="str">
        <f>'PoE ID'!A24</f>
        <v xml:space="preserve">code UNlcode or ICAO or IATA </v>
      </c>
      <c r="B26" s="22">
        <f>'PoE ID'!B24</f>
        <v>0</v>
      </c>
      <c r="D26" s="20" t="str">
        <f>'PoE ID'!A49</f>
        <v>B.2.(a)</v>
      </c>
      <c r="E26" s="19">
        <f>'PoE ID'!B49</f>
        <v>0</v>
      </c>
    </row>
    <row r="27" spans="1:5">
      <c r="D27" s="20" t="str">
        <f>'PoE ID'!A50</f>
        <v>B.2.(b)</v>
      </c>
      <c r="E27" s="19">
        <f>'PoE ID'!B50</f>
        <v>0</v>
      </c>
    </row>
    <row r="28" spans="1:5" ht="14.25" customHeight="1">
      <c r="A28" s="13"/>
      <c r="B28" s="36"/>
      <c r="D28" s="20" t="str">
        <f>'PoE ID'!A51</f>
        <v>B.2.(c)</v>
      </c>
      <c r="E28" s="19">
        <f>'PoE ID'!B51</f>
        <v>0</v>
      </c>
    </row>
    <row r="29" spans="1:5" ht="14.25" customHeight="1">
      <c r="A29" s="13"/>
      <c r="B29" s="36"/>
      <c r="D29" s="20" t="str">
        <f>'PoE ID'!A52</f>
        <v>B.2.(d)</v>
      </c>
      <c r="E29" s="19">
        <f>'PoE ID'!B52</f>
        <v>0</v>
      </c>
    </row>
    <row r="30" spans="1:5" ht="14.25" customHeight="1">
      <c r="A30" s="13"/>
      <c r="B30" s="36"/>
      <c r="D30" s="20" t="str">
        <f>'PoE ID'!A53</f>
        <v>B.2.(e)</v>
      </c>
      <c r="E30" s="19">
        <f>'PoE ID'!B53</f>
        <v>0</v>
      </c>
    </row>
    <row r="31" spans="1:5" ht="16.5" customHeight="1">
      <c r="A31" s="13"/>
      <c r="B31" s="36"/>
      <c r="D31" s="20" t="str">
        <f>'PoE ID'!A54</f>
        <v>B.2.(f)</v>
      </c>
      <c r="E31" s="19">
        <f>'PoE ID'!B54</f>
        <v>0</v>
      </c>
    </row>
    <row r="32" spans="1:5" ht="16.5" customHeight="1">
      <c r="A32" s="13"/>
      <c r="B32" s="36"/>
      <c r="D32" s="20" t="str">
        <f>'PoE ID'!A55</f>
        <v>B.2.(g)</v>
      </c>
      <c r="E32" s="19">
        <f>'PoE ID'!B55</f>
        <v>0</v>
      </c>
    </row>
    <row r="33" spans="1:5" ht="30.75" customHeight="1">
      <c r="A33" s="46" t="str">
        <f>Language!B193</f>
        <v xml:space="preserve">Final Score </v>
      </c>
      <c r="B33" s="50">
        <f>'All groups of core capacities'!B5</f>
        <v>0.77425595238095246</v>
      </c>
    </row>
    <row r="34" spans="1:5" ht="30.75" customHeight="1">
      <c r="A34" s="47" t="str">
        <f>'All groups of core capacities'!A2</f>
        <v>Coordination and communication</v>
      </c>
      <c r="B34" s="49">
        <v>1</v>
      </c>
      <c r="E34" s="2"/>
    </row>
    <row r="35" spans="1:5" ht="40.5" customHeight="1">
      <c r="A35" s="48" t="str">
        <f>'All groups of core capacities'!A3</f>
        <v>Core capacity at all times</v>
      </c>
      <c r="B35" s="49">
        <f>'All groups of core capacities'!B3</f>
        <v>0.5072916666666667</v>
      </c>
      <c r="E35" s="2"/>
    </row>
    <row r="36" spans="1:5" ht="104.25" customHeight="1">
      <c r="A36" s="47" t="str">
        <f>'All groups of core capacities'!A4</f>
        <v>Core capacity for responding to PHEICs</v>
      </c>
      <c r="B36" s="49">
        <f>'All groups of core capacities'!B4</f>
        <v>0.81547619047619058</v>
      </c>
      <c r="E36" s="2"/>
    </row>
    <row r="37" spans="1:5" ht="6" customHeight="1">
      <c r="A37" s="43"/>
      <c r="B37" s="36"/>
      <c r="E37" s="2"/>
    </row>
    <row r="38" spans="1:5" ht="24" customHeight="1">
      <c r="A38" s="43"/>
      <c r="B38" s="36"/>
      <c r="E38" s="2"/>
    </row>
    <row r="39" spans="1:5" ht="20.149999999999999" customHeight="1">
      <c r="A39" s="43"/>
      <c r="B39" s="36"/>
      <c r="E39" s="2"/>
    </row>
    <row r="40" spans="1:5" ht="20.149999999999999" customHeight="1">
      <c r="A40" s="43"/>
      <c r="B40" s="36"/>
      <c r="E40" s="2"/>
    </row>
    <row r="41" spans="1:5" ht="20.149999999999999" customHeight="1">
      <c r="A41" s="43"/>
      <c r="B41" s="36"/>
      <c r="E41" s="2"/>
    </row>
    <row r="42" spans="1:5" ht="20.149999999999999" customHeight="1">
      <c r="A42" s="43"/>
      <c r="B42" s="36"/>
      <c r="E42" s="2"/>
    </row>
    <row r="43" spans="1:5" ht="20.149999999999999" customHeight="1">
      <c r="A43" s="43"/>
      <c r="B43" s="36"/>
      <c r="E43" s="2"/>
    </row>
    <row r="44" spans="1:5" ht="20.149999999999999" customHeight="1">
      <c r="A44" s="43"/>
      <c r="B44" s="36"/>
      <c r="E44" s="2"/>
    </row>
    <row r="45" spans="1:5" ht="20.149999999999999" customHeight="1">
      <c r="A45" s="43"/>
      <c r="B45" s="36"/>
      <c r="E45" s="2"/>
    </row>
    <row r="46" spans="1:5" ht="20.149999999999999" customHeight="1">
      <c r="A46" s="43"/>
      <c r="B46" s="36"/>
      <c r="E46" s="2"/>
    </row>
    <row r="47" spans="1:5" ht="20.149999999999999" customHeight="1">
      <c r="A47" s="43"/>
      <c r="B47" s="36"/>
      <c r="E47" s="2"/>
    </row>
    <row r="48" spans="1:5" ht="20.149999999999999" customHeight="1">
      <c r="E48" s="2"/>
    </row>
    <row r="49" spans="1:5" ht="20.149999999999999" customHeight="1">
      <c r="E49" s="2"/>
    </row>
    <row r="50" spans="1:5" ht="0.75" customHeight="1">
      <c r="E50" s="2"/>
    </row>
    <row r="51" spans="1:5" ht="28.5" customHeight="1">
      <c r="A51" s="201" t="str">
        <f>Language!B229</f>
        <v>Comments and suggestions</v>
      </c>
      <c r="B51" s="202"/>
      <c r="C51" s="202"/>
      <c r="D51" s="202"/>
      <c r="E51" s="2"/>
    </row>
    <row r="52" spans="1:5" ht="32.25" customHeight="1">
      <c r="A52" s="64"/>
      <c r="B52" s="64" t="str">
        <f>Language!B215</f>
        <v>Strengths</v>
      </c>
      <c r="C52" s="64" t="str">
        <f>Language!B216</f>
        <v>Weaknesses</v>
      </c>
      <c r="D52" s="133" t="str">
        <f>Language!B225</f>
        <v>Workplan on future improvement</v>
      </c>
      <c r="E52" s="2"/>
    </row>
    <row r="53" spans="1:5" ht="31.5" customHeight="1">
      <c r="A53" s="66" t="str">
        <f>Language!B217</f>
        <v>Coordination and communication</v>
      </c>
      <c r="B53" s="31" t="s">
        <v>409</v>
      </c>
      <c r="C53" s="31" t="s">
        <v>420</v>
      </c>
      <c r="D53" s="31" t="s">
        <v>414</v>
      </c>
      <c r="E53" s="2"/>
    </row>
    <row r="54" spans="1:5" ht="32.25" customHeight="1">
      <c r="A54" s="203" t="str">
        <f>'All groups of core capacities'!A3</f>
        <v>Core capacity at all times</v>
      </c>
      <c r="B54" s="34" t="str">
        <f>Language!B219</f>
        <v>Care of affected travelers</v>
      </c>
      <c r="C54" s="31" t="s">
        <v>421</v>
      </c>
      <c r="D54" s="31" t="s">
        <v>295</v>
      </c>
      <c r="E54" s="2"/>
    </row>
    <row r="55" spans="1:5">
      <c r="A55" s="204"/>
      <c r="B55" s="31" t="str">
        <f>Language!B220</f>
        <v>Vectors</v>
      </c>
      <c r="C55" s="31" t="s">
        <v>410</v>
      </c>
      <c r="D55" s="31" t="s">
        <v>418</v>
      </c>
    </row>
    <row r="56" spans="1:5">
      <c r="A56" s="204"/>
      <c r="B56" s="31" t="str">
        <f>Language!B221</f>
        <v xml:space="preserve">Water </v>
      </c>
      <c r="C56" s="31" t="s">
        <v>296</v>
      </c>
      <c r="D56" s="31" t="s">
        <v>296</v>
      </c>
    </row>
    <row r="57" spans="1:5">
      <c r="A57" s="204"/>
      <c r="B57" s="31" t="str">
        <f>Language!B222</f>
        <v>Food</v>
      </c>
      <c r="C57" s="31" t="s">
        <v>411</v>
      </c>
      <c r="D57" s="31" t="s">
        <v>297</v>
      </c>
    </row>
    <row r="58" spans="1:5">
      <c r="A58" s="204"/>
      <c r="B58" s="31" t="str">
        <f>Language!B223</f>
        <v xml:space="preserve">Solid  and liquid waste </v>
      </c>
      <c r="C58" s="31" t="s">
        <v>412</v>
      </c>
      <c r="D58" s="31" t="s">
        <v>413</v>
      </c>
    </row>
    <row r="59" spans="1:5">
      <c r="A59" s="205"/>
      <c r="B59" s="31" t="str">
        <f>Language!B224</f>
        <v>Lab support</v>
      </c>
      <c r="C59" s="31" t="s">
        <v>415</v>
      </c>
      <c r="D59" s="31" t="s">
        <v>298</v>
      </c>
    </row>
    <row r="60" spans="1:5" ht="104.25" customHeight="1">
      <c r="A60" s="66" t="str">
        <f>'All groups of core capacities'!A4</f>
        <v>Core capacity for responding to PHEICs</v>
      </c>
      <c r="B60" s="31" t="s">
        <v>417</v>
      </c>
      <c r="C60" s="31" t="s">
        <v>416</v>
      </c>
      <c r="D60" s="31" t="s">
        <v>299</v>
      </c>
    </row>
    <row r="61" spans="1:5" ht="35.25" customHeight="1">
      <c r="A61" s="64" t="str">
        <f>Language!B230</f>
        <v>Note</v>
      </c>
      <c r="B61" s="206" t="s">
        <v>419</v>
      </c>
      <c r="C61" s="207"/>
      <c r="D61" s="208"/>
    </row>
    <row r="62" spans="1:5" ht="14.25" customHeight="1">
      <c r="A62" s="199"/>
      <c r="B62" s="200"/>
    </row>
    <row r="63" spans="1:5">
      <c r="A63" s="65" t="str">
        <f>Language!B195</f>
        <v>Insert photographs or videos below</v>
      </c>
    </row>
    <row r="65" spans="1:4">
      <c r="A65" s="1"/>
      <c r="D65" s="1"/>
    </row>
    <row r="82" spans="4:4">
      <c r="D82" s="1"/>
    </row>
  </sheetData>
  <customSheetViews>
    <customSheetView guid="{E0620457-8314-4453-99A0-1B4B90EFAFF4}" scale="75" showPageBreaks="1" printArea="1" hiddenColumns="1" showRuler="0" topLeftCell="A37">
      <selection activeCell="D52" sqref="D52"/>
      <rowBreaks count="3" manualBreakCount="3">
        <brk id="32" max="8" man="1"/>
        <brk id="50" max="8" man="1"/>
        <brk id="79" max="8" man="1"/>
      </rowBreaks>
      <colBreaks count="2" manualBreakCount="2">
        <brk id="6" max="78" man="1"/>
        <brk id="9" max="1048575" man="1"/>
      </colBreaks>
      <pageMargins left="0.78740157499999996" right="0.78740157499999996" top="0.984251969" bottom="0.984251969" header="0.5" footer="0.5"/>
      <pageSetup paperSize="9" scale="76" orientation="landscape" r:id="rId1"/>
      <headerFooter alignWithMargins="0">
        <oddFooter>&amp;R&amp;P</oddFooter>
      </headerFooter>
    </customSheetView>
    <customSheetView guid="{7BE173F6-6DD4-498D-B4C9-B5A64A90DC86}" scale="75" showPageBreaks="1" printArea="1" hiddenColumns="1" showRuler="0" topLeftCell="A46">
      <selection activeCell="A36" sqref="A36:B36"/>
      <rowBreaks count="3" manualBreakCount="3">
        <brk id="32" max="8" man="1"/>
        <brk id="50" max="8" man="1"/>
        <brk id="79" max="8" man="1"/>
      </rowBreaks>
      <colBreaks count="1" manualBreakCount="1">
        <brk id="9" max="1048575" man="1"/>
      </colBreaks>
      <pageMargins left="0.78740157499999996" right="0.78740157499999996" top="0.984251969" bottom="0.984251969" header="0.5" footer="0.5"/>
      <pageSetup paperSize="9" scale="76" orientation="landscape" r:id="rId2"/>
      <headerFooter alignWithMargins="0">
        <oddFooter>&amp;R&amp;P</oddFooter>
      </headerFooter>
    </customSheetView>
    <customSheetView guid="{B69F6FA7-416F-435D-9B09-75B32E10761F}" scale="75" showPageBreaks="1" printArea="1" hiddenColumns="1" showRuler="0" topLeftCell="A19">
      <selection activeCell="J54" sqref="J54"/>
      <rowBreaks count="2" manualBreakCount="2">
        <brk id="30" max="8" man="1"/>
        <brk id="52" max="8" man="1"/>
      </rowBreaks>
      <colBreaks count="2" manualBreakCount="2">
        <brk id="6" max="92" man="1"/>
        <brk id="9" max="1048575" man="1"/>
      </colBreaks>
      <pageMargins left="0.78740157499999996" right="0.78740157499999996" top="0.984251969" bottom="0.984251969" header="0.5" footer="0.5"/>
      <pageSetup paperSize="9" scale="88" orientation="landscape" r:id="rId3"/>
      <headerFooter alignWithMargins="0">
        <oddFooter>&amp;R&amp;P</oddFooter>
      </headerFooter>
    </customSheetView>
    <customSheetView guid="{084E72A0-E2F1-4E5C-8A06-61C30C44C787}" scale="75" showPageBreaks="1" printArea="1" hiddenColumns="1" showRuler="0" topLeftCell="A19">
      <selection activeCell="J54" sqref="J54"/>
      <rowBreaks count="3" manualBreakCount="3">
        <brk id="30" max="8" man="1"/>
        <brk id="52" max="8" man="1"/>
        <brk id="87" max="8" man="1"/>
      </rowBreaks>
      <colBreaks count="2" manualBreakCount="2">
        <brk id="6" max="92" man="1"/>
        <brk id="9" max="1048575" man="1"/>
      </colBreaks>
      <pageMargins left="0.78740157499999996" right="0.78740157499999996" top="0.984251969" bottom="0.984251969" header="0.5" footer="0.5"/>
      <pageSetup paperSize="9" scale="88" orientation="landscape" r:id="rId4"/>
      <headerFooter alignWithMargins="0">
        <oddFooter>&amp;R&amp;P</oddFooter>
      </headerFooter>
    </customSheetView>
    <customSheetView guid="{4F6E7C1A-2400-474E-9C37-A9161097D810}" scale="75" hiddenColumns="1" showRuler="0" topLeftCell="A46">
      <selection activeCell="A36" sqref="A36:B36"/>
      <rowBreaks count="3" manualBreakCount="3">
        <brk id="32" max="8" man="1"/>
        <brk id="50" max="8" man="1"/>
        <brk id="79" max="8" man="1"/>
      </rowBreaks>
      <colBreaks count="1" manualBreakCount="1">
        <brk id="9" max="1048575" man="1"/>
      </colBreaks>
      <pageMargins left="0.78740157499999996" right="0.78740157499999996" top="0.984251969" bottom="0.984251969" header="0.5" footer="0.5"/>
      <pageSetup paperSize="9" scale="76" orientation="landscape" r:id="rId5"/>
      <headerFooter alignWithMargins="0">
        <oddFooter>&amp;R&amp;P</oddFooter>
      </headerFooter>
    </customSheetView>
    <customSheetView guid="{A9BB700F-9925-461E-AE50-D87D28516CAD}" scale="75" showPageBreaks="1" printArea="1" hiddenColumns="1" showRuler="0">
      <selection activeCell="A50" sqref="A50"/>
      <rowBreaks count="5" manualBreakCount="5">
        <brk id="30" max="8" man="1"/>
        <brk id="51" max="8" man="1"/>
        <brk id="52" max="8" man="1"/>
        <brk id="79" max="8" man="1"/>
        <brk id="87" max="8" man="1"/>
      </rowBreaks>
      <colBreaks count="3" manualBreakCount="3">
        <brk id="3" max="95" man="1"/>
        <brk id="6" max="92" man="1"/>
        <brk id="9" max="1048575" man="1"/>
      </colBreaks>
      <pageMargins left="0.78740157499999996" right="0.78740157499999996" top="0.984251969" bottom="0.984251969" header="0.5" footer="0.5"/>
      <pageSetup paperSize="9" scale="88" orientation="landscape" r:id="rId6"/>
      <headerFooter alignWithMargins="0">
        <oddFooter>&amp;R&amp;P</oddFooter>
      </headerFooter>
    </customSheetView>
    <customSheetView guid="{7FD4BC23-1966-4E07-B6C8-958F6F56588B}" scale="60" showPageBreaks="1" printArea="1" hiddenColumns="1" view="pageBreakPreview" showRuler="0">
      <selection activeCell="M90" sqref="M90"/>
      <rowBreaks count="4" manualBreakCount="4">
        <brk id="32" max="8" man="1"/>
        <brk id="50" max="8" man="1"/>
        <brk id="83" max="8" man="1"/>
        <brk id="90" max="8" man="1"/>
      </rowBreaks>
      <colBreaks count="1" manualBreakCount="1">
        <brk id="9" max="1048575" man="1"/>
      </colBreaks>
      <pageMargins left="0.78740157499999996" right="0.78740157499999996" top="0.984251969" bottom="0.984251969" header="0.5" footer="0.5"/>
      <pageSetup paperSize="9" scale="69" orientation="landscape" r:id="rId7"/>
      <headerFooter alignWithMargins="0">
        <oddFooter>&amp;R&amp;P</oddFooter>
      </headerFooter>
    </customSheetView>
    <customSheetView guid="{0E75C15A-28F7-4E8D-9B10-2EDDF7CF337A}" scale="50" hiddenColumns="1" topLeftCell="A33">
      <selection activeCell="D52" sqref="D52"/>
      <rowBreaks count="3" manualBreakCount="3">
        <brk id="32" max="8" man="1"/>
        <brk id="50" max="8" man="1"/>
        <brk id="79" max="8" man="1"/>
      </rowBreaks>
      <colBreaks count="2" manualBreakCount="2">
        <brk id="6" max="78" man="1"/>
        <brk id="9" max="1048575" man="1"/>
      </colBreaks>
      <pageMargins left="0.78740157499999996" right="0.78740157499999996" top="0.984251969" bottom="0.984251969" header="0.5" footer="0.5"/>
      <pageSetup paperSize="9" scale="76" orientation="landscape" r:id="rId8"/>
      <headerFooter alignWithMargins="0">
        <oddFooter>&amp;R&amp;P</oddFooter>
      </headerFooter>
    </customSheetView>
  </customSheetViews>
  <mergeCells count="4">
    <mergeCell ref="A62:B62"/>
    <mergeCell ref="A51:D51"/>
    <mergeCell ref="A54:A59"/>
    <mergeCell ref="B61:D61"/>
  </mergeCells>
  <phoneticPr fontId="1" type="noConversion"/>
  <conditionalFormatting sqref="B28:B32 B34:B47">
    <cfRule type="cellIs" dxfId="12" priority="3" stopIfTrue="1" operator="lessThan">
      <formula>0.5</formula>
    </cfRule>
    <cfRule type="cellIs" dxfId="11" priority="4" stopIfTrue="1" operator="between">
      <formula>0.5</formula>
      <formula>0.79</formula>
    </cfRule>
    <cfRule type="cellIs" dxfId="10" priority="5" stopIfTrue="1" operator="greaterThan">
      <formula>0.79</formula>
    </cfRule>
  </conditionalFormatting>
  <conditionalFormatting sqref="E3:E30">
    <cfRule type="cellIs" dxfId="9" priority="1" stopIfTrue="1" operator="equal">
      <formula>0</formula>
    </cfRule>
    <cfRule type="cellIs" dxfId="8" priority="2" stopIfTrue="1" operator="notEqual">
      <formula>0</formula>
    </cfRule>
  </conditionalFormatting>
  <hyperlinks>
    <hyperlink ref="B10" r:id="rId9" xr:uid="{00000000-0004-0000-0000-000000000000}"/>
  </hyperlinks>
  <pageMargins left="0.78740157499999996" right="0.78740157499999996" top="0.984251969" bottom="0.984251969" header="0.5" footer="0.5"/>
  <pageSetup paperSize="9" scale="76" orientation="landscape" r:id="rId10"/>
  <headerFooter alignWithMargins="0">
    <oddFooter>&amp;R&amp;P</oddFooter>
  </headerFooter>
  <rowBreaks count="3" manualBreakCount="3">
    <brk id="32" max="8" man="1"/>
    <brk id="50" max="8" man="1"/>
    <brk id="79" max="8" man="1"/>
  </rowBreaks>
  <colBreaks count="2" manualBreakCount="2">
    <brk id="6" max="78" man="1"/>
    <brk id="9" max="1048575" man="1"/>
  </col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B64"/>
  <sheetViews>
    <sheetView zoomScale="90" zoomScaleNormal="90" workbookViewId="0">
      <selection sqref="A1:B1"/>
    </sheetView>
  </sheetViews>
  <sheetFormatPr defaultColWidth="8.84375" defaultRowHeight="14"/>
  <cols>
    <col min="1" max="1" width="58.53515625" style="6" customWidth="1"/>
    <col min="2" max="2" width="8.84375" style="9" customWidth="1"/>
    <col min="3" max="16384" width="8.84375" style="6"/>
  </cols>
  <sheetData>
    <row r="1" spans="1:2" ht="33.75" customHeight="1">
      <c r="A1" s="197" t="str">
        <f>Language!B197</f>
        <v>All groups of core capacities</v>
      </c>
      <c r="B1" s="198"/>
    </row>
    <row r="2" spans="1:2" ht="33.75" customHeight="1">
      <c r="A2" s="32" t="str">
        <f>Language!B198</f>
        <v>Coordination and communication</v>
      </c>
      <c r="B2" s="45">
        <f>'coordination and communication'!E1</f>
        <v>1</v>
      </c>
    </row>
    <row r="3" spans="1:2" ht="33.75" customHeight="1">
      <c r="A3" s="32" t="str">
        <f>Language!B199</f>
        <v>Core capacity at all times</v>
      </c>
      <c r="B3" s="45">
        <f>'Core capacity at all times'!G1</f>
        <v>0.5072916666666667</v>
      </c>
    </row>
    <row r="4" spans="1:2" ht="33.75" customHeight="1">
      <c r="A4" s="32" t="str">
        <f>Language!B200</f>
        <v>Core capacity for responding to PHEICs</v>
      </c>
      <c r="B4" s="45">
        <f>'Core capacity for  PHEIC'!F1</f>
        <v>0.81547619047619058</v>
      </c>
    </row>
    <row r="5" spans="1:2" ht="33.75" customHeight="1">
      <c r="A5" s="38" t="str">
        <f>Language!B193</f>
        <v xml:space="preserve">Final Score </v>
      </c>
      <c r="B5" s="45">
        <f>AVERAGE(B2:B4)</f>
        <v>0.77425595238095246</v>
      </c>
    </row>
    <row r="6" spans="1:2">
      <c r="A6" s="83"/>
      <c r="B6" s="51"/>
    </row>
    <row r="7" spans="1:2">
      <c r="B7" s="7"/>
    </row>
    <row r="8" spans="1:2">
      <c r="A8" s="5"/>
      <c r="B8" s="8"/>
    </row>
    <row r="9" spans="1:2">
      <c r="B9" s="7"/>
    </row>
    <row r="10" spans="1:2">
      <c r="B10" s="7"/>
    </row>
    <row r="11" spans="1:2">
      <c r="B11" s="7"/>
    </row>
    <row r="12" spans="1:2">
      <c r="B12" s="7"/>
    </row>
    <row r="13" spans="1:2">
      <c r="A13" s="5"/>
      <c r="B13" s="8"/>
    </row>
    <row r="14" spans="1:2">
      <c r="B14" s="7"/>
    </row>
    <row r="15" spans="1:2">
      <c r="B15" s="7"/>
    </row>
    <row r="16" spans="1:2">
      <c r="B16" s="7"/>
    </row>
    <row r="17" spans="1:2">
      <c r="B17" s="7"/>
    </row>
    <row r="18" spans="1:2">
      <c r="B18" s="7"/>
    </row>
    <row r="19" spans="1:2">
      <c r="B19" s="7"/>
    </row>
    <row r="20" spans="1:2">
      <c r="B20" s="7"/>
    </row>
    <row r="21" spans="1:2">
      <c r="B21" s="7"/>
    </row>
    <row r="22" spans="1:2">
      <c r="A22" s="5"/>
      <c r="B22" s="8"/>
    </row>
    <row r="23" spans="1:2">
      <c r="B23" s="7"/>
    </row>
    <row r="24" spans="1:2">
      <c r="B24" s="7"/>
    </row>
    <row r="25" spans="1:2">
      <c r="B25" s="8"/>
    </row>
    <row r="26" spans="1:2">
      <c r="A26" s="5"/>
      <c r="B26" s="8"/>
    </row>
    <row r="27" spans="1:2">
      <c r="B27" s="8"/>
    </row>
    <row r="28" spans="1:2">
      <c r="B28" s="7"/>
    </row>
    <row r="29" spans="1:2">
      <c r="B29" s="7"/>
    </row>
    <row r="30" spans="1:2">
      <c r="A30" s="5"/>
      <c r="B30" s="8"/>
    </row>
    <row r="31" spans="1:2">
      <c r="A31" s="5"/>
      <c r="B31" s="7"/>
    </row>
    <row r="32" spans="1:2">
      <c r="A32" s="5"/>
      <c r="B32" s="8"/>
    </row>
    <row r="33" spans="1:2">
      <c r="B33" s="7"/>
    </row>
    <row r="34" spans="1:2">
      <c r="B34" s="7"/>
    </row>
    <row r="35" spans="1:2">
      <c r="B35" s="7"/>
    </row>
    <row r="36" spans="1:2">
      <c r="B36" s="7"/>
    </row>
    <row r="37" spans="1:2">
      <c r="B37" s="7"/>
    </row>
    <row r="39" spans="1:2">
      <c r="A39" s="5"/>
      <c r="B39" s="8"/>
    </row>
    <row r="40" spans="1:2">
      <c r="B40" s="7"/>
    </row>
    <row r="41" spans="1:2">
      <c r="B41" s="7"/>
    </row>
    <row r="42" spans="1:2">
      <c r="B42" s="7"/>
    </row>
    <row r="43" spans="1:2">
      <c r="B43" s="7"/>
    </row>
    <row r="44" spans="1:2">
      <c r="B44" s="7"/>
    </row>
    <row r="45" spans="1:2">
      <c r="B45" s="7"/>
    </row>
    <row r="46" spans="1:2">
      <c r="B46" s="7"/>
    </row>
    <row r="48" spans="1:2">
      <c r="A48" s="5"/>
      <c r="B48" s="8"/>
    </row>
    <row r="49" spans="1:2">
      <c r="B49" s="7"/>
    </row>
    <row r="50" spans="1:2">
      <c r="B50" s="7"/>
    </row>
    <row r="51" spans="1:2">
      <c r="B51" s="7"/>
    </row>
    <row r="52" spans="1:2">
      <c r="B52" s="7"/>
    </row>
    <row r="54" spans="1:2">
      <c r="A54" s="5"/>
    </row>
    <row r="55" spans="1:2">
      <c r="B55" s="7"/>
    </row>
    <row r="56" spans="1:2">
      <c r="B56" s="8"/>
    </row>
    <row r="58" spans="1:2">
      <c r="B58" s="8"/>
    </row>
    <row r="59" spans="1:2">
      <c r="B59" s="7"/>
    </row>
    <row r="60" spans="1:2">
      <c r="B60" s="7"/>
    </row>
    <row r="61" spans="1:2">
      <c r="B61" s="7"/>
    </row>
    <row r="62" spans="1:2">
      <c r="B62" s="7"/>
    </row>
    <row r="64" spans="1:2">
      <c r="A64" s="5"/>
    </row>
  </sheetData>
  <customSheetViews>
    <customSheetView guid="{E0620457-8314-4453-99A0-1B4B90EFAFF4}" scale="75" showPageBreaks="1" printArea="1" showRuler="0">
      <selection sqref="A1:B1"/>
      <pageMargins left="0.78740157499999996" right="0.78740157499999996" top="0.984251969" bottom="0.984251969" header="0.5" footer="0.5"/>
      <pageSetup paperSize="9" orientation="landscape" r:id="rId1"/>
      <headerFooter alignWithMargins="0"/>
    </customSheetView>
    <customSheetView guid="{7BE173F6-6DD4-498D-B4C9-B5A64A90DC86}" scale="75" showPageBreaks="1" printArea="1" showRuler="0">
      <selection activeCell="A71" sqref="A71"/>
      <pageMargins left="0.78740157499999996" right="0.78740157499999996" top="0.984251969" bottom="0.984251969" header="0.5" footer="0.5"/>
      <pageSetup paperSize="9" orientation="landscape" r:id="rId2"/>
      <headerFooter alignWithMargins="0"/>
    </customSheetView>
    <customSheetView guid="{B69F6FA7-416F-435D-9B09-75B32E10761F}" scale="75" showRuler="0">
      <selection sqref="A1:B1"/>
      <pageMargins left="0.78740157499999996" right="0.78740157499999996" top="0.984251969" bottom="0.984251969" header="0.5" footer="0.5"/>
      <pageSetup paperSize="9" orientation="landscape" r:id="rId3"/>
      <headerFooter alignWithMargins="0"/>
    </customSheetView>
    <customSheetView guid="{084E72A0-E2F1-4E5C-8A06-61C30C44C787}" scale="75" showRuler="0">
      <selection sqref="A1:B1"/>
      <pageMargins left="0.78740157499999996" right="0.78740157499999996" top="0.984251969" bottom="0.984251969" header="0.5" footer="0.5"/>
      <pageSetup paperSize="9" orientation="landscape" r:id="rId4"/>
      <headerFooter alignWithMargins="0"/>
    </customSheetView>
    <customSheetView guid="{4F6E7C1A-2400-474E-9C37-A9161097D810}" scale="75" showRuler="0">
      <selection activeCell="A71" sqref="A71"/>
      <pageMargins left="0.78740157499999996" right="0.78740157499999996" top="0.984251969" bottom="0.984251969" header="0.5" footer="0.5"/>
      <pageSetup paperSize="9" orientation="landscape" r:id="rId5"/>
      <headerFooter alignWithMargins="0"/>
    </customSheetView>
    <customSheetView guid="{A9BB700F-9925-461E-AE50-D87D28516CAD}" scale="75" showPageBreaks="1" showRuler="0">
      <selection sqref="A1:B1"/>
      <pageMargins left="0.78740157499999996" right="0.78740157499999996" top="0.984251969" bottom="0.984251969" header="0.5" footer="0.5"/>
      <pageSetup paperSize="9" orientation="landscape" r:id="rId6"/>
      <headerFooter alignWithMargins="0"/>
    </customSheetView>
    <customSheetView guid="{7FD4BC23-1966-4E07-B6C8-958F6F56588B}" scale="60" showPageBreaks="1" printArea="1" view="pageBreakPreview" showRuler="0">
      <selection activeCell="F5" sqref="F5"/>
      <pageMargins left="0.78740157499999996" right="0.78740157499999996" top="0.984251969" bottom="0.984251969" header="0.5" footer="0.5"/>
      <pageSetup paperSize="9" orientation="landscape" r:id="rId7"/>
      <headerFooter alignWithMargins="0"/>
    </customSheetView>
    <customSheetView guid="{0E75C15A-28F7-4E8D-9B10-2EDDF7CF337A}" scale="90">
      <selection sqref="A1:B1"/>
      <pageMargins left="0.78740157499999996" right="0.78740157499999996" top="0.984251969" bottom="0.984251969" header="0.5" footer="0.5"/>
      <pageSetup paperSize="9" orientation="landscape" r:id="rId8"/>
      <headerFooter alignWithMargins="0"/>
    </customSheetView>
  </customSheetViews>
  <mergeCells count="1">
    <mergeCell ref="A1:B1"/>
  </mergeCells>
  <phoneticPr fontId="1" type="noConversion"/>
  <conditionalFormatting sqref="B2:B5">
    <cfRule type="cellIs" dxfId="7" priority="8" stopIfTrue="1" operator="between">
      <formula>0.5</formula>
      <formula>0.79</formula>
    </cfRule>
    <cfRule type="cellIs" dxfId="6" priority="9" stopIfTrue="1" operator="greaterThan">
      <formula>0.79</formula>
    </cfRule>
  </conditionalFormatting>
  <conditionalFormatting sqref="B2:B11 B13:B22 B25:B37 B39:B46 B48:B52 B55:B56 B58:B62">
    <cfRule type="cellIs" dxfId="5" priority="1" stopIfTrue="1" operator="lessThan">
      <formula>0.5</formula>
    </cfRule>
  </conditionalFormatting>
  <conditionalFormatting sqref="B6:B11 B13:B22 B25:B37 B39:B46 B48:B52 B55:B56 B58:B62">
    <cfRule type="cellIs" dxfId="4" priority="2" stopIfTrue="1" operator="between">
      <formula>0.5</formula>
      <formula>0.84</formula>
    </cfRule>
    <cfRule type="cellIs" dxfId="3" priority="3" stopIfTrue="1" operator="greaterThan">
      <formula>0.84</formula>
    </cfRule>
  </conditionalFormatting>
  <conditionalFormatting sqref="B23:B24">
    <cfRule type="cellIs" dxfId="2" priority="4" stopIfTrue="1" operator="lessThan">
      <formula>0.5</formula>
    </cfRule>
    <cfRule type="cellIs" dxfId="1" priority="5" stopIfTrue="1" operator="between">
      <formula>0.5</formula>
      <formula>0.84</formula>
    </cfRule>
    <cfRule type="cellIs" dxfId="0" priority="6" stopIfTrue="1" operator="greaterThan">
      <formula>0.84</formula>
    </cfRule>
  </conditionalFormatting>
  <pageMargins left="0.78740157499999996" right="0.78740157499999996" top="0.984251969" bottom="0.984251969" header="0.5" footer="0.5"/>
  <pageSetup paperSize="9" orientation="landscape" r:id="rId9"/>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3"/>
  </sheetPr>
  <dimension ref="A1:Z55"/>
  <sheetViews>
    <sheetView view="pageBreakPreview" zoomScale="75" zoomScaleNormal="75" zoomScaleSheetLayoutView="75" workbookViewId="0">
      <selection activeCell="D13" sqref="D13"/>
    </sheetView>
  </sheetViews>
  <sheetFormatPr defaultColWidth="8.84375" defaultRowHeight="13.5"/>
  <cols>
    <col min="1" max="1" width="41.53515625" style="10" customWidth="1"/>
    <col min="2" max="2" width="71.61328125" style="2" customWidth="1"/>
    <col min="3" max="16384" width="8.84375" style="2"/>
  </cols>
  <sheetData>
    <row r="1" spans="1:26" ht="52.25" customHeight="1">
      <c r="A1" s="29" t="str">
        <f>Language!B4</f>
        <v>PoE identification</v>
      </c>
      <c r="B1" s="31"/>
    </row>
    <row r="2" spans="1:26" ht="34.25" customHeight="1">
      <c r="A2" s="30" t="str">
        <f>Language!B5</f>
        <v>PoE name</v>
      </c>
      <c r="B2" s="54"/>
    </row>
    <row r="3" spans="1:26" ht="34.25" customHeight="1">
      <c r="A3" s="30" t="str">
        <f>Language!B6</f>
        <v>Contact details of competent authority/agency</v>
      </c>
      <c r="B3" s="54"/>
    </row>
    <row r="4" spans="1:26" ht="34.25" customHeight="1">
      <c r="A4" s="30" t="str">
        <f>Language!B7</f>
        <v>Address</v>
      </c>
      <c r="B4" s="54"/>
    </row>
    <row r="5" spans="1:26" ht="34.25" customHeight="1">
      <c r="A5" s="30" t="str">
        <f>Language!B8</f>
        <v>Telephone</v>
      </c>
      <c r="B5" s="147"/>
    </row>
    <row r="6" spans="1:26" ht="34.25" customHeight="1">
      <c r="A6" s="30" t="str">
        <f>Language!B9</f>
        <v>Fax</v>
      </c>
      <c r="B6" s="147"/>
    </row>
    <row r="7" spans="1:26" ht="34.25" customHeight="1">
      <c r="A7" s="30" t="str">
        <f>Language!B10</f>
        <v>E-mail</v>
      </c>
      <c r="B7" s="52"/>
    </row>
    <row r="8" spans="1:26" s="31" customFormat="1" ht="34.25" customHeight="1">
      <c r="A8" s="30" t="str">
        <f>Language!B17</f>
        <v>Web address</v>
      </c>
      <c r="B8" s="52"/>
      <c r="C8" s="2"/>
      <c r="D8" s="2"/>
      <c r="E8" s="2"/>
      <c r="F8" s="2"/>
      <c r="G8" s="2"/>
      <c r="H8" s="2"/>
      <c r="I8" s="2"/>
      <c r="J8" s="2"/>
      <c r="K8" s="2"/>
      <c r="L8" s="2"/>
      <c r="M8" s="2"/>
      <c r="N8" s="2"/>
      <c r="O8" s="2"/>
      <c r="P8" s="2"/>
      <c r="Q8" s="2"/>
      <c r="R8" s="2"/>
      <c r="S8" s="2"/>
      <c r="T8" s="2"/>
      <c r="U8" s="2"/>
      <c r="V8" s="2"/>
      <c r="W8" s="2"/>
      <c r="X8" s="2"/>
      <c r="Y8" s="2"/>
      <c r="Z8" s="2"/>
    </row>
    <row r="9" spans="1:26" s="31" customFormat="1" ht="34.25" customHeight="1">
      <c r="B9" s="33"/>
      <c r="C9" s="2"/>
      <c r="D9" s="2"/>
      <c r="E9" s="2"/>
      <c r="F9" s="2"/>
      <c r="G9" s="2"/>
      <c r="H9" s="2"/>
      <c r="I9" s="2"/>
      <c r="J9" s="2"/>
      <c r="K9" s="2"/>
      <c r="L9" s="2"/>
      <c r="M9" s="2"/>
      <c r="N9" s="2"/>
      <c r="O9" s="2"/>
      <c r="P9" s="2"/>
      <c r="Q9" s="2"/>
      <c r="R9" s="2"/>
      <c r="S9" s="2"/>
      <c r="T9" s="2"/>
      <c r="U9" s="2"/>
      <c r="V9" s="2"/>
      <c r="W9" s="2"/>
      <c r="X9" s="2"/>
      <c r="Y9" s="2"/>
      <c r="Z9" s="2"/>
    </row>
    <row r="10" spans="1:26" ht="34.25" customHeight="1">
      <c r="A10" s="30" t="str">
        <f>Language!B12</f>
        <v>Contact details of person</v>
      </c>
      <c r="B10" s="54"/>
    </row>
    <row r="11" spans="1:26" ht="34.25" customHeight="1">
      <c r="A11" s="30" t="str">
        <f>Language!B5</f>
        <v>PoE name</v>
      </c>
      <c r="B11" s="54"/>
    </row>
    <row r="12" spans="1:26" ht="34.25" customHeight="1">
      <c r="A12" s="30" t="str">
        <f>Language!B7</f>
        <v>Address</v>
      </c>
      <c r="B12" s="54"/>
    </row>
    <row r="13" spans="1:26" ht="34.25" customHeight="1">
      <c r="A13" s="30" t="str">
        <f>Language!B8</f>
        <v>Telephone</v>
      </c>
      <c r="B13" s="147"/>
    </row>
    <row r="14" spans="1:26" ht="34.25" customHeight="1">
      <c r="A14" s="30" t="str">
        <f>Language!B9</f>
        <v>Fax</v>
      </c>
      <c r="B14" s="54"/>
    </row>
    <row r="15" spans="1:26" ht="34.25" customHeight="1">
      <c r="A15" s="30" t="str">
        <f>Language!B10</f>
        <v>E-mail</v>
      </c>
      <c r="B15" s="52"/>
    </row>
    <row r="16" spans="1:26" ht="34.25" customHeight="1">
      <c r="A16" s="30" t="str">
        <f>Language!B17</f>
        <v>Web address</v>
      </c>
      <c r="B16" s="54"/>
    </row>
    <row r="17" spans="1:2" ht="34.25" customHeight="1">
      <c r="A17" s="30"/>
      <c r="B17" s="54"/>
    </row>
    <row r="18" spans="1:2" ht="42" customHeight="1">
      <c r="A18" s="30" t="str">
        <f>Language!B18</f>
        <v>National requirements and legislation related to public health measures at PoE and other information (Links):</v>
      </c>
      <c r="B18" s="54"/>
    </row>
    <row r="19" spans="1:2" ht="25.5" customHeight="1">
      <c r="A19" s="30" t="str">
        <f>Language!B19</f>
        <v>Useful links</v>
      </c>
      <c r="B19" s="54"/>
    </row>
    <row r="20" spans="1:2" ht="25.5" customHeight="1">
      <c r="A20" s="30"/>
      <c r="B20" s="54"/>
    </row>
    <row r="21" spans="1:2" ht="19.5" customHeight="1">
      <c r="A21" s="30" t="str">
        <f>Language!B20</f>
        <v>Identification</v>
      </c>
      <c r="B21" s="53"/>
    </row>
    <row r="22" spans="1:2" ht="19.5" customHeight="1">
      <c r="A22" s="30" t="str">
        <f>Language!B21</f>
        <v>Name</v>
      </c>
      <c r="B22" s="55"/>
    </row>
    <row r="23" spans="1:2" ht="33.75" customHeight="1">
      <c r="A23" s="30" t="str">
        <f>Language!B22</f>
        <v>Type:Airport/Port/Ground Crossings</v>
      </c>
      <c r="B23" s="56"/>
    </row>
    <row r="24" spans="1:2" ht="46.5" customHeight="1">
      <c r="A24" s="30" t="str">
        <f>Language!B23</f>
        <v xml:space="preserve">code UNlcode or ICAO or IATA </v>
      </c>
      <c r="B24" s="56"/>
    </row>
    <row r="25" spans="1:2" ht="33.75" customHeight="1">
      <c r="A25" s="30"/>
      <c r="B25" s="56"/>
    </row>
    <row r="26" spans="1:2" ht="33.75" customHeight="1">
      <c r="A26" s="30" t="str">
        <f>Language!B24</f>
        <v>SHIP SANITATION CERTFICATES</v>
      </c>
      <c r="B26" s="56"/>
    </row>
    <row r="27" spans="1:2" ht="33.75" customHeight="1">
      <c r="A27" s="30" t="str">
        <f>Language!B25</f>
        <v>SSCC</v>
      </c>
      <c r="B27" s="56"/>
    </row>
    <row r="28" spans="1:2" ht="33.75" customHeight="1">
      <c r="A28" s="30" t="str">
        <f>Language!B26</f>
        <v>SSCEC</v>
      </c>
      <c r="B28" s="56"/>
    </row>
    <row r="29" spans="1:2" ht="33.75" customHeight="1">
      <c r="A29" s="30" t="str">
        <f>Language!B27</f>
        <v>Extensions</v>
      </c>
      <c r="B29" s="56"/>
    </row>
    <row r="30" spans="1:2" ht="27.75" customHeight="1">
      <c r="A30" s="30" t="str">
        <f>Language!B28</f>
        <v>Points of entry - core capacity</v>
      </c>
      <c r="B30" s="56"/>
    </row>
    <row r="31" spans="1:2" ht="33.75" customHeight="1">
      <c r="A31" s="30" t="str">
        <f>Language!B29</f>
        <v>Designated</v>
      </c>
      <c r="B31" s="56"/>
    </row>
    <row r="32" spans="1:2" ht="33.75" customHeight="1">
      <c r="A32" s="30" t="str">
        <f>Language!B30</f>
        <v>Date</v>
      </c>
      <c r="B32" s="56"/>
    </row>
    <row r="33" spans="1:2" ht="33.75" customHeight="1">
      <c r="A33" s="30" t="str">
        <f>Language!B31</f>
        <v>No Info</v>
      </c>
      <c r="B33" s="56"/>
    </row>
    <row r="34" spans="1:2" ht="33.75" customHeight="1">
      <c r="A34" s="30" t="str">
        <f>Language!B32</f>
        <v>Assessed</v>
      </c>
      <c r="B34" s="56"/>
    </row>
    <row r="35" spans="1:2" ht="27.75" customHeight="1">
      <c r="A35" s="30" t="str">
        <f>Language!B33</f>
        <v>Date</v>
      </c>
      <c r="B35" s="56"/>
    </row>
    <row r="36" spans="1:2" ht="27" customHeight="1">
      <c r="A36" s="30" t="str">
        <f>Language!B34</f>
        <v>No info</v>
      </c>
      <c r="B36" s="56"/>
    </row>
    <row r="37" spans="1:2" ht="24" customHeight="1">
      <c r="A37" s="30" t="str">
        <f>Language!B226</f>
        <v>WHO certificate</v>
      </c>
      <c r="B37" s="56"/>
    </row>
    <row r="38" spans="1:2" ht="22.5" customHeight="1">
      <c r="A38" s="30" t="str">
        <f>Language!B30</f>
        <v>Date</v>
      </c>
      <c r="B38" s="56"/>
    </row>
    <row r="39" spans="1:2" ht="24.75" customHeight="1">
      <c r="A39" s="30" t="str">
        <f>Language!B31</f>
        <v>No Info</v>
      </c>
      <c r="B39" s="56"/>
    </row>
    <row r="40" spans="1:2" ht="22.5" customHeight="1">
      <c r="A40" s="30" t="str">
        <f>Language!B198</f>
        <v>Coordination and communication</v>
      </c>
      <c r="B40" s="56"/>
    </row>
    <row r="41" spans="1:2" ht="27.75" customHeight="1">
      <c r="A41" s="30" t="str">
        <f>Language!B35</f>
        <v>Core capacity B.1.at all times</v>
      </c>
      <c r="B41" s="56"/>
    </row>
    <row r="42" spans="1:2" ht="27" customHeight="1">
      <c r="A42" s="30" t="str">
        <f>Language!B36</f>
        <v>B.1.(a)</v>
      </c>
      <c r="B42" s="56"/>
    </row>
    <row r="43" spans="1:2">
      <c r="A43" s="34" t="str">
        <f>Language!B37</f>
        <v>B.1.(b)</v>
      </c>
      <c r="B43" s="53"/>
    </row>
    <row r="44" spans="1:2">
      <c r="A44" s="34" t="str">
        <f>Language!B38</f>
        <v>B.1.(c)</v>
      </c>
      <c r="B44" s="53"/>
    </row>
    <row r="45" spans="1:2">
      <c r="A45" s="31" t="str">
        <f>Language!B39</f>
        <v>B.1.(d)</v>
      </c>
      <c r="B45" s="53"/>
    </row>
    <row r="46" spans="1:2">
      <c r="A46" s="31" t="str">
        <f>Language!B40</f>
        <v>B.1.(e)</v>
      </c>
      <c r="B46" s="53"/>
    </row>
    <row r="47" spans="1:2">
      <c r="A47" s="31" t="str">
        <f>Language!B237</f>
        <v>B.1.(f)</v>
      </c>
      <c r="B47" s="53"/>
    </row>
    <row r="48" spans="1:2">
      <c r="A48" s="34" t="str">
        <f>Language!B41</f>
        <v>Core capacity B.2.Public health emergency</v>
      </c>
      <c r="B48" s="53"/>
    </row>
    <row r="49" spans="1:2">
      <c r="A49" s="34" t="str">
        <f>Language!B42</f>
        <v>B.2.(a)</v>
      </c>
      <c r="B49" s="53"/>
    </row>
    <row r="50" spans="1:2">
      <c r="A50" s="34" t="str">
        <f>Language!B43</f>
        <v>B.2.(b)</v>
      </c>
      <c r="B50" s="53"/>
    </row>
    <row r="51" spans="1:2">
      <c r="A51" s="34" t="str">
        <f>Language!B44</f>
        <v>B.2.(c)</v>
      </c>
      <c r="B51" s="53"/>
    </row>
    <row r="52" spans="1:2">
      <c r="A52" s="53" t="str">
        <f>Language!B45</f>
        <v>B.2.(d)</v>
      </c>
      <c r="B52" s="53"/>
    </row>
    <row r="53" spans="1:2">
      <c r="A53" s="34" t="str">
        <f>Language!B238</f>
        <v>B.2.(e)</v>
      </c>
      <c r="B53" s="53"/>
    </row>
    <row r="54" spans="1:2">
      <c r="A54" s="34" t="str">
        <f>Language!B239</f>
        <v>B.2.(f)</v>
      </c>
      <c r="B54" s="53"/>
    </row>
    <row r="55" spans="1:2">
      <c r="A55" s="34" t="str">
        <f>Language!B240</f>
        <v>B.2.(g)</v>
      </c>
      <c r="B55" s="53"/>
    </row>
  </sheetData>
  <customSheetViews>
    <customSheetView guid="{E0620457-8314-4453-99A0-1B4B90EFAFF4}" scale="75" showPageBreaks="1" printArea="1" view="pageBreakPreview" showRuler="0" topLeftCell="A13">
      <selection activeCell="A9" sqref="A9"/>
      <pageMargins left="0.55118110236220474" right="0.74803149606299213" top="0.59055118110236227" bottom="0.59055118110236227" header="0.51181102362204722" footer="0.51181102362204722"/>
      <pageSetup paperSize="9" scale="85" orientation="portrait" r:id="rId1"/>
      <headerFooter alignWithMargins="0">
        <oddFooter>&amp;R&amp;P</oddFooter>
      </headerFooter>
    </customSheetView>
    <customSheetView guid="{7BE173F6-6DD4-498D-B4C9-B5A64A90DC86}" scale="75" showPageBreaks="1" printArea="1" view="pageBreakPreview" showRuler="0">
      <selection activeCell="E5" sqref="E5"/>
      <pageMargins left="0.55118110236220474" right="0.74803149606299213" top="0.59055118110236227" bottom="0.59055118110236227" header="0.51181102362204722" footer="0.51181102362204722"/>
      <pageSetup paperSize="9" scale="85" orientation="portrait" r:id="rId2"/>
      <headerFooter alignWithMargins="0">
        <oddFooter>&amp;R&amp;P</oddFooter>
      </headerFooter>
    </customSheetView>
    <customSheetView guid="{B69F6FA7-416F-435D-9B09-75B32E10761F}" scale="75" showPageBreaks="1" fitToPage="1" printArea="1" showRuler="0" topLeftCell="A28">
      <selection activeCell="K2" sqref="K2"/>
      <pageMargins left="0.78740157499999996" right="0.78740157499999996" top="0.984251969" bottom="0.984251969" header="0.5" footer="0.5"/>
      <pageSetup paperSize="9" scale="34" orientation="landscape" r:id="rId3"/>
      <headerFooter alignWithMargins="0">
        <oddFooter>&amp;R&amp;P</oddFooter>
      </headerFooter>
    </customSheetView>
    <customSheetView guid="{084E72A0-E2F1-4E5C-8A06-61C30C44C787}" scale="75" showPageBreaks="1" fitToPage="1" printArea="1" showRuler="0" topLeftCell="A28">
      <selection activeCell="K2" sqref="K2"/>
      <pageMargins left="0.78740157499999996" right="0.78740157499999996" top="0.984251969" bottom="0.984251969" header="0.5" footer="0.5"/>
      <pageSetup paperSize="9" scale="34" orientation="landscape" r:id="rId4"/>
      <headerFooter alignWithMargins="0">
        <oddFooter>&amp;R&amp;P</oddFooter>
      </headerFooter>
    </customSheetView>
    <customSheetView guid="{4F6E7C1A-2400-474E-9C37-A9161097D810}" scale="75" showPageBreaks="1" printArea="1" view="pageBreakPreview" showRuler="0">
      <selection activeCell="E5" sqref="E5"/>
      <pageMargins left="0.55118110236220474" right="0.74803149606299213" top="0.59055118110236227" bottom="0.59055118110236227" header="0.51181102362204722" footer="0.51181102362204722"/>
      <pageSetup paperSize="9" scale="85" orientation="portrait" r:id="rId5"/>
      <headerFooter alignWithMargins="0">
        <oddFooter>&amp;R&amp;P</oddFooter>
      </headerFooter>
    </customSheetView>
    <customSheetView guid="{A9BB700F-9925-461E-AE50-D87D28516CAD}" scale="75" fitToPage="1" printArea="1" showRuler="0">
      <selection activeCell="K2" sqref="K2"/>
      <pageMargins left="0.78740157499999996" right="0.78740157499999996" top="0.984251969" bottom="0.984251969" header="0.5" footer="0.5"/>
      <pageSetup paperSize="9" scale="34" orientation="landscape" r:id="rId6"/>
      <headerFooter alignWithMargins="0">
        <oddFooter>&amp;R&amp;P</oddFooter>
      </headerFooter>
    </customSheetView>
    <customSheetView guid="{7FD4BC23-1966-4E07-B6C8-958F6F56588B}" scale="75" showPageBreaks="1" fitToPage="1" printArea="1" view="pageBreakPreview" showRuler="0" topLeftCell="A31">
      <selection activeCell="A40" sqref="A40"/>
      <pageMargins left="0.78740157499999996" right="0.78740157499999996" top="0.984251969" bottom="0.984251969" header="0.5" footer="0.5"/>
      <pageSetup paperSize="9" scale="29" orientation="landscape" r:id="rId7"/>
      <headerFooter alignWithMargins="0">
        <oddFooter>&amp;R&amp;P</oddFooter>
      </headerFooter>
    </customSheetView>
    <customSheetView guid="{0E75C15A-28F7-4E8D-9B10-2EDDF7CF337A}" scale="75" showPageBreaks="1" printArea="1" view="pageBreakPreview" topLeftCell="A13">
      <selection activeCell="A9" sqref="A9"/>
      <pageMargins left="0.55118110236220474" right="0.74803149606299213" top="0.59055118110236227" bottom="0.59055118110236227" header="0.51181102362204722" footer="0.51181102362204722"/>
      <pageSetup paperSize="9" scale="85" orientation="portrait" r:id="rId8"/>
      <headerFooter alignWithMargins="0">
        <oddFooter>&amp;R&amp;P</oddFooter>
      </headerFooter>
    </customSheetView>
  </customSheetViews>
  <phoneticPr fontId="1" type="noConversion"/>
  <dataValidations count="2">
    <dataValidation type="whole" errorStyle="information" showInputMessage="1" showErrorMessage="1" errorTitle="PUT A NUMBER" error="YOU NEED TO PUT 0 (&quot;ZERO&quot;) IF NO SUCH TEST IS PERFORMED" sqref="B23:B42" xr:uid="{00000000-0002-0000-0200-000000000000}">
      <formula1>0</formula1>
      <formula2>9.99999999999999E+21</formula2>
    </dataValidation>
    <dataValidation type="list" allowBlank="1" showInputMessage="1" showErrorMessage="1" sqref="B16" xr:uid="{00000000-0002-0000-0200-000001000000}">
      <formula1>$A$45:$A$47</formula1>
    </dataValidation>
  </dataValidations>
  <pageMargins left="0.55118110236220474" right="0.74803149606299213" top="0.59055118110236227" bottom="0.59055118110236227" header="0.51181102362204722" footer="0.51181102362204722"/>
  <pageSetup paperSize="9" scale="85" orientation="portrait" r:id="rId9"/>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indexed="40"/>
  </sheetPr>
  <dimension ref="A1:I73"/>
  <sheetViews>
    <sheetView zoomScale="59" zoomScaleNormal="59" workbookViewId="0">
      <selection activeCell="A16" sqref="A16"/>
    </sheetView>
  </sheetViews>
  <sheetFormatPr defaultColWidth="10.61328125" defaultRowHeight="13.5"/>
  <cols>
    <col min="1" max="1" width="133.921875" style="2" customWidth="1"/>
    <col min="2" max="2" width="17.4609375" style="12" customWidth="1"/>
    <col min="3" max="3" width="8.53515625" style="2" customWidth="1"/>
    <col min="4" max="4" width="19.3828125" style="2" customWidth="1"/>
    <col min="5" max="5" width="33.84375" style="2" customWidth="1"/>
    <col min="6" max="6" width="66.921875" style="2" customWidth="1"/>
    <col min="7" max="16384" width="10.61328125" style="2"/>
  </cols>
  <sheetData>
    <row r="1" spans="1:9" ht="45.75" customHeight="1">
      <c r="A1" s="150" t="str">
        <f>Language!B47</f>
        <v>A) Core capacity requirements for coordination, communication of event information and adoption of measures (in regard to activities concerning designated airports, ports and ground crossings, according to Annex 1A)</v>
      </c>
      <c r="B1" s="151"/>
      <c r="C1" s="152"/>
      <c r="D1" s="153"/>
      <c r="E1" s="154">
        <f>IF(COUNT(D2:D20)=0,"'",AVERAGE(D2:D20))</f>
        <v>1</v>
      </c>
      <c r="F1" s="155"/>
      <c r="G1" s="156"/>
      <c r="H1" s="156"/>
      <c r="I1" s="156"/>
    </row>
    <row r="2" spans="1:9" ht="17.5">
      <c r="A2" s="157" t="str">
        <f>Language!B48</f>
        <v xml:space="preserve">1.International communication link with competent  authorities at other points of entry </v>
      </c>
      <c r="B2" s="158"/>
      <c r="C2" s="159"/>
      <c r="D2" s="160">
        <f>C3</f>
        <v>1</v>
      </c>
      <c r="E2" s="161"/>
      <c r="F2" s="211"/>
      <c r="G2" s="156"/>
      <c r="H2" s="156"/>
      <c r="I2" s="156"/>
    </row>
    <row r="3" spans="1:9" ht="93" customHeight="1">
      <c r="A3" s="149" t="str">
        <f>Language!B49</f>
        <v>Competent authority at each point of entry has current contact details of officers in charge of international communication with other points of entry abroad and means of communication and procedures are available to inform relevant public health measures taken pursuant to the International Health Regulations, such as:
- communication with competent authorities at other points of entry, internationally, to provide relevant information regarding evidence found and control measures still needed on arrival of affected conveyance.</v>
      </c>
      <c r="B3" s="162" t="s">
        <v>228</v>
      </c>
      <c r="C3" s="159">
        <f>IF(B3="Y",1,IF(B3="N",0,0.5))</f>
        <v>1</v>
      </c>
      <c r="D3" s="160"/>
      <c r="E3" s="161"/>
      <c r="F3" s="212"/>
      <c r="G3" s="156"/>
      <c r="H3" s="156"/>
      <c r="I3" s="156"/>
    </row>
    <row r="4" spans="1:9" ht="35">
      <c r="A4" s="163" t="str">
        <f>Language!B50</f>
        <v>2. National communication link between competent authorities at points of entry and health authorities at local, intermediate and national levels</v>
      </c>
      <c r="B4" s="164"/>
      <c r="C4" s="159"/>
      <c r="D4" s="160">
        <f>IF(COUNT(C5:C6)=0,"'",AVERAGE(C5:C6))</f>
        <v>1</v>
      </c>
      <c r="E4" s="161"/>
      <c r="F4" s="209"/>
      <c r="G4" s="156"/>
      <c r="H4" s="156"/>
      <c r="I4" s="156"/>
    </row>
    <row r="5" spans="1:9" ht="123.75" customHeight="1">
      <c r="A5" s="149" t="str">
        <f>Language!B51</f>
        <v>Local, intermediate and national levels (including National IHR Focal Point) have current contact details of competent authorities at points of entry and current, regularly updated, documented and tested procedures, including any Memorandum of Understanding - MoU and protocols are in place for routine and urgent communication and collaboration during a public health emergency of international concern  with: 1) the competent authority at other points of entry and health authorities at local, intermediate and national levels; 2) other relevant government ministries, agencies, government authorities and other partners involved with points of entry activities</v>
      </c>
      <c r="B5" s="162" t="s">
        <v>228</v>
      </c>
      <c r="C5" s="159">
        <f>IF(B5="y",1,IF(B5="N",0,0.5))</f>
        <v>1</v>
      </c>
      <c r="D5" s="160"/>
      <c r="E5" s="161"/>
      <c r="F5" s="213"/>
      <c r="G5" s="156"/>
      <c r="H5" s="156"/>
      <c r="I5" s="156"/>
    </row>
    <row r="6" spans="1:9" ht="215.25" customHeight="1">
      <c r="A6" s="149" t="str">
        <f>Language!B52</f>
        <v>Competent authority at each point of entry has current contact details of officers within local, intermediate and national levels, including contact details of National IHR Focal Point and means of communication and procedures are available to inform relevant public health measures taken pursuant to the International Health Regulations. Such as:
- To communicate with NFP in order to inform WHO within 24 hours of receipt of evidence, as manifested by exported or imported: 1) human cases; 2) vectors which may carry infection or contamination, or 3) goods that are contaminated, that may cause international disease spread
- report all available essential information on event occurring at point of entry by competent authority to health authority at local, intermediate or national level for public health assessment, care and response.
- for communication with competent authorities at other points of entry, nationally, to provide relevant information regarding evidence found and control measures needed on arrival of affected conveyance.</v>
      </c>
      <c r="B6" s="162" t="s">
        <v>228</v>
      </c>
      <c r="C6" s="159">
        <f>IF(B6="y",1,IF(B6="N",0,0.5))</f>
        <v>1</v>
      </c>
      <c r="D6" s="165"/>
      <c r="E6" s="161"/>
      <c r="F6" s="210"/>
      <c r="G6" s="156"/>
      <c r="H6" s="156"/>
      <c r="I6" s="156"/>
    </row>
    <row r="7" spans="1:9" ht="17.5">
      <c r="A7" s="163" t="str">
        <f>Language!B53</f>
        <v>3.Direct operational link with other senior health officials</v>
      </c>
      <c r="B7" s="164"/>
      <c r="C7" s="159"/>
      <c r="D7" s="160">
        <f>C8</f>
        <v>1</v>
      </c>
      <c r="E7" s="161"/>
      <c r="F7" s="209"/>
      <c r="G7" s="156"/>
      <c r="H7" s="156"/>
      <c r="I7" s="156"/>
    </row>
    <row r="8" spans="1:9" ht="63.75" customHeight="1">
      <c r="A8" s="149" t="str">
        <f>Language!B54</f>
        <v>Current, regularly updated, documented and tested procedures, including any MoU and protocols, for direct operational link between local point of entry competent authority officer and other senior health officials,  are in place for rapid decision approval,  risk assessment and implementation of  containment and controls measures</v>
      </c>
      <c r="B8" s="162" t="s">
        <v>228</v>
      </c>
      <c r="C8" s="159">
        <f t="shared" ref="C8:C20" si="0">IF(B8="y",1,IF(B8="N",0,0.5))</f>
        <v>1</v>
      </c>
      <c r="D8" s="160"/>
      <c r="E8" s="161"/>
      <c r="F8" s="210"/>
      <c r="G8" s="156"/>
      <c r="H8" s="156"/>
      <c r="I8" s="156"/>
    </row>
    <row r="9" spans="1:9" ht="17.5">
      <c r="A9" s="163" t="str">
        <f>Language!B55</f>
        <v>4. Communication link with conveyance operators</v>
      </c>
      <c r="B9" s="164"/>
      <c r="C9" s="159"/>
      <c r="D9" s="160">
        <f>C10</f>
        <v>1</v>
      </c>
      <c r="E9" s="161"/>
      <c r="F9" s="209"/>
      <c r="G9" s="156"/>
      <c r="H9" s="156"/>
      <c r="I9" s="156"/>
    </row>
    <row r="10" spans="1:9" ht="80.25" customHeight="1">
      <c r="A10" s="149" t="str">
        <f>Language!B56</f>
        <v>Current contact details of conveyance operators (including its agents or legal representatives at shore), means of communication and procedures are available for advance notice of application of control measures, for issuance of Ship Sanitation Certificates and for receipt of other health documents and conveyance operators provided with current contact details of competent authority.</v>
      </c>
      <c r="B10" s="162" t="s">
        <v>228</v>
      </c>
      <c r="C10" s="159">
        <f t="shared" si="0"/>
        <v>1</v>
      </c>
      <c r="D10" s="160"/>
      <c r="E10" s="161"/>
      <c r="F10" s="210"/>
      <c r="G10" s="156"/>
      <c r="H10" s="156"/>
      <c r="I10" s="156"/>
    </row>
    <row r="11" spans="1:9" ht="17.5">
      <c r="A11" s="163" t="str">
        <f>Language!B57</f>
        <v>5. Communication link with travellers for health related information</v>
      </c>
      <c r="B11" s="164"/>
      <c r="C11" s="159"/>
      <c r="D11" s="160">
        <f>C12</f>
        <v>1</v>
      </c>
      <c r="E11" s="161"/>
      <c r="F11" s="209"/>
      <c r="G11" s="156"/>
      <c r="H11" s="156"/>
      <c r="I11" s="156"/>
    </row>
    <row r="12" spans="1:9" ht="48.75" customHeight="1">
      <c r="A12" s="149" t="str">
        <f>Language!B58</f>
        <v xml:space="preserve"> Current contact details of competent authority at point of entry and means of communication and procedures are available for notice of application of control measures, for receipt of health documents and to provide health related information for travellers.</v>
      </c>
      <c r="B12" s="162" t="s">
        <v>228</v>
      </c>
      <c r="C12" s="166">
        <f t="shared" si="0"/>
        <v>1</v>
      </c>
      <c r="D12" s="167"/>
      <c r="E12" s="168"/>
      <c r="F12" s="210"/>
      <c r="G12" s="156"/>
      <c r="H12" s="156"/>
      <c r="I12" s="156"/>
    </row>
    <row r="13" spans="1:9" ht="17.5">
      <c r="A13" s="163" t="str">
        <f>Language!B59</f>
        <v>6. Communication link with service providers</v>
      </c>
      <c r="B13" s="164"/>
      <c r="C13" s="169"/>
      <c r="D13" s="153">
        <f>C14</f>
        <v>1</v>
      </c>
      <c r="E13" s="170"/>
      <c r="F13" s="209"/>
      <c r="G13" s="156"/>
      <c r="H13" s="156"/>
      <c r="I13" s="156"/>
    </row>
    <row r="14" spans="1:9" ht="49.5" customHeight="1">
      <c r="A14" s="149" t="str">
        <f>Language!B60</f>
        <v>Current contact details of service providers and means of communication and procedures are available for advance notice of application of control measures. Service providers have current contact details of competent authority:</v>
      </c>
      <c r="B14" s="162" t="s">
        <v>228</v>
      </c>
      <c r="C14" s="159">
        <f t="shared" si="0"/>
        <v>1</v>
      </c>
      <c r="D14" s="160"/>
      <c r="E14" s="161"/>
      <c r="F14" s="210"/>
      <c r="G14" s="156"/>
      <c r="H14" s="156"/>
      <c r="I14" s="156"/>
    </row>
    <row r="15" spans="1:9" ht="17.5">
      <c r="A15" s="163" t="str">
        <f>Language!B61</f>
        <v>7. Assessment of all reports of urgent events within 24 hrs</v>
      </c>
      <c r="B15" s="164"/>
      <c r="C15" s="159"/>
      <c r="D15" s="160">
        <f>C16</f>
        <v>1</v>
      </c>
      <c r="E15" s="161"/>
      <c r="F15" s="209"/>
      <c r="G15" s="156"/>
      <c r="H15" s="156"/>
      <c r="I15" s="156"/>
    </row>
    <row r="16" spans="1:9" ht="72" customHeight="1">
      <c r="A16" s="149" t="str">
        <f>Language!B62</f>
        <v>Current, regularly updated, documented and tested procedures (including any MoU and protocols) for communication and assessment within 24hs all reports of urgent events related to ports, airports and ground crossings, including direct operational links exists among hospitals, clinics, airports, ports, ground crossings authorities, laboratories and other key operational areas.</v>
      </c>
      <c r="B16" s="162" t="s">
        <v>228</v>
      </c>
      <c r="C16" s="159">
        <f t="shared" si="0"/>
        <v>1</v>
      </c>
      <c r="D16" s="160"/>
      <c r="E16" s="161"/>
      <c r="F16" s="210"/>
      <c r="G16" s="156"/>
      <c r="H16" s="156"/>
      <c r="I16" s="156"/>
    </row>
    <row r="17" spans="1:9" ht="35">
      <c r="A17" s="163" t="str">
        <f>Language!B63</f>
        <v xml:space="preserve">8. Communication mechanism for the dissemination of information and recommendations received from WHO </v>
      </c>
      <c r="B17" s="164"/>
      <c r="C17" s="159"/>
      <c r="D17" s="160">
        <f>C18</f>
        <v>1</v>
      </c>
      <c r="E17" s="161"/>
      <c r="F17" s="209"/>
      <c r="G17" s="156"/>
      <c r="H17" s="156"/>
      <c r="I17" s="156"/>
    </row>
    <row r="18" spans="1:9" ht="63" customHeight="1">
      <c r="A18" s="149" t="str">
        <f>Language!B64</f>
        <v xml:space="preserve">Current, regularly updated, documented and tested communication mechanism for handling WHO reports, regarding national events or events in other countries involving point of entry activities and related public health measures, for use by competent authorities at points of entry. </v>
      </c>
      <c r="B18" s="162" t="s">
        <v>228</v>
      </c>
      <c r="C18" s="159">
        <f t="shared" si="0"/>
        <v>1</v>
      </c>
      <c r="D18" s="160"/>
      <c r="E18" s="161"/>
      <c r="F18" s="210"/>
      <c r="G18" s="156"/>
      <c r="H18" s="156"/>
      <c r="I18" s="156"/>
    </row>
    <row r="19" spans="1:9" ht="50.25" customHeight="1">
      <c r="A19" s="163" t="str">
        <f>Language!B65</f>
        <v>9. Procedures and legal and administrative provisions to conduct inspections and receive reports of cases of illness and/or other evidence of public health risks on board arriving conveyances</v>
      </c>
      <c r="B19" s="164"/>
      <c r="C19" s="159"/>
      <c r="D19" s="160">
        <f>C20</f>
        <v>1</v>
      </c>
      <c r="E19" s="161"/>
      <c r="F19" s="209"/>
      <c r="G19" s="156"/>
      <c r="H19" s="156"/>
      <c r="I19" s="156"/>
    </row>
    <row r="20" spans="1:9" ht="231" customHeight="1">
      <c r="A20" s="149" t="str">
        <f>Language!B66</f>
        <v xml:space="preserve">National legislation, administrative acts, protocols and/or procedures is in place, updated and disseminated widely, empowering competent authority to conduct inspections to identify public health risks together with required control measures to be applied and providing requirements to report public health related events on board.
Guidance documents explaining the requirements and procedures to immediately relay reports to the competent authority to ensure that appropriate assessment, care and other public health measures are developed and disseminated to cruise lines, airlines, ground transportation and their relevant industry associations and posted on appropriate websites.  
A standard operating procedure for competent authorities is in place to receive reports from arriving conveyances of all cases of illness indicative of an infectious disease or evidence of a public health risk on board 
All the above activities should be provided on a 24-hour basis, seven days a week (24/7) or according to working hours at the points of entry, as appropriate.
</v>
      </c>
      <c r="B20" s="162" t="s">
        <v>228</v>
      </c>
      <c r="C20" s="166">
        <f t="shared" si="0"/>
        <v>1</v>
      </c>
      <c r="D20" s="167"/>
      <c r="E20" s="168"/>
      <c r="F20" s="210"/>
      <c r="G20" s="156"/>
      <c r="H20" s="156"/>
      <c r="I20" s="156"/>
    </row>
    <row r="21" spans="1:9" ht="17.5">
      <c r="A21" s="156"/>
      <c r="B21" s="171"/>
      <c r="C21" s="156"/>
      <c r="D21" s="156"/>
      <c r="E21" s="156"/>
      <c r="F21" s="156"/>
      <c r="G21" s="156"/>
      <c r="H21" s="156"/>
      <c r="I21" s="156"/>
    </row>
    <row r="22" spans="1:9" ht="17.5">
      <c r="A22" s="156"/>
      <c r="B22" s="171"/>
      <c r="C22" s="156"/>
      <c r="D22" s="156"/>
      <c r="E22" s="156"/>
      <c r="F22" s="156"/>
      <c r="G22" s="156"/>
      <c r="H22" s="156"/>
      <c r="I22" s="156"/>
    </row>
    <row r="23" spans="1:9" ht="17.5">
      <c r="A23" s="156"/>
      <c r="B23" s="171"/>
      <c r="C23" s="156"/>
      <c r="D23" s="156"/>
      <c r="E23" s="156"/>
      <c r="F23" s="156"/>
      <c r="G23" s="156"/>
      <c r="H23" s="156"/>
      <c r="I23" s="156"/>
    </row>
    <row r="24" spans="1:9" ht="21.75" customHeight="1">
      <c r="A24" s="156"/>
      <c r="B24" s="171"/>
      <c r="C24" s="156"/>
      <c r="D24" s="156"/>
      <c r="E24" s="156"/>
      <c r="F24" s="156"/>
      <c r="G24" s="156"/>
      <c r="H24" s="156"/>
      <c r="I24" s="156"/>
    </row>
    <row r="25" spans="1:9" ht="34.5" customHeight="1">
      <c r="A25" s="156"/>
      <c r="B25" s="171"/>
      <c r="C25" s="156"/>
      <c r="D25" s="156"/>
      <c r="E25" s="156"/>
      <c r="F25" s="156"/>
      <c r="G25" s="156"/>
      <c r="H25" s="156"/>
      <c r="I25" s="156"/>
    </row>
    <row r="26" spans="1:9" ht="36.75" customHeight="1">
      <c r="A26" s="156"/>
      <c r="B26" s="171"/>
      <c r="C26" s="156"/>
      <c r="D26" s="156"/>
      <c r="E26" s="156"/>
      <c r="F26" s="156"/>
      <c r="G26" s="156"/>
      <c r="H26" s="156"/>
      <c r="I26" s="156"/>
    </row>
    <row r="27" spans="1:9" ht="33" customHeight="1">
      <c r="A27" s="156"/>
      <c r="B27" s="172"/>
      <c r="C27" s="156"/>
      <c r="D27" s="156"/>
      <c r="E27" s="156"/>
      <c r="F27" s="156"/>
      <c r="G27" s="156"/>
      <c r="H27" s="156"/>
      <c r="I27" s="156"/>
    </row>
    <row r="28" spans="1:9" ht="36" customHeight="1">
      <c r="A28" s="156"/>
      <c r="B28" s="171"/>
      <c r="C28" s="156"/>
      <c r="D28" s="156"/>
      <c r="E28" s="156"/>
      <c r="F28" s="156"/>
      <c r="G28" s="156"/>
      <c r="H28" s="156"/>
      <c r="I28" s="156"/>
    </row>
    <row r="29" spans="1:9" ht="39.75" customHeight="1">
      <c r="A29" s="156"/>
      <c r="B29" s="171"/>
      <c r="C29" s="156"/>
      <c r="D29" s="156"/>
      <c r="E29" s="156"/>
      <c r="F29" s="156"/>
      <c r="G29" s="156"/>
      <c r="H29" s="156"/>
      <c r="I29" s="156"/>
    </row>
    <row r="30" spans="1:9" ht="35.25" customHeight="1"/>
    <row r="33" spans="4:4">
      <c r="D33" s="12"/>
    </row>
    <row r="63" spans="1:1">
      <c r="A63" s="27"/>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sheetData>
  <customSheetViews>
    <customSheetView guid="{E0620457-8314-4453-99A0-1B4B90EFAFF4}" scale="75" showPageBreaks="1" printArea="1" view="pageBreakPreview" showRuler="0">
      <selection activeCell="A11" sqref="A11"/>
      <rowBreaks count="1" manualBreakCount="1">
        <brk id="12" max="5" man="1"/>
      </rowBreaks>
      <pageMargins left="0.78740157499999996" right="0.78740157499999996" top="0.984251969" bottom="0.984251969" header="0.5" footer="0.5"/>
      <pageSetup paperSize="9" scale="60" orientation="landscape" r:id="rId1"/>
      <headerFooter alignWithMargins="0">
        <oddFooter>&amp;R&amp;P</oddFooter>
      </headerFooter>
    </customSheetView>
    <customSheetView guid="{7BE173F6-6DD4-498D-B4C9-B5A64A90DC86}" scale="75" showPageBreaks="1" printArea="1" view="pageBreakPreview" showRuler="0">
      <selection activeCell="A20" sqref="A20"/>
      <rowBreaks count="1" manualBreakCount="1">
        <brk id="12" max="5" man="1"/>
      </rowBreaks>
      <pageMargins left="0.78740157499999996" right="0.78740157499999996" top="0.984251969" bottom="0.984251969" header="0.5" footer="0.5"/>
      <pageSetup paperSize="9" scale="60" orientation="landscape" r:id="rId2"/>
      <headerFooter alignWithMargins="0">
        <oddFooter>&amp;R&amp;P</oddFooter>
      </headerFooter>
    </customSheetView>
    <customSheetView guid="{B69F6FA7-416F-435D-9B09-75B32E10761F}" scale="75" showPageBreaks="1" printArea="1" showRuler="0">
      <selection activeCell="F2" sqref="F2:F3"/>
      <rowBreaks count="2" manualBreakCount="2">
        <brk id="4" max="16383" man="1"/>
        <brk id="17" max="1" man="1"/>
      </rowBreaks>
      <pageMargins left="0.78740157499999996" right="0.78740157499999996" top="0.984251969" bottom="0.984251969" header="0.5" footer="0.5"/>
      <pageSetup paperSize="9" orientation="landscape" r:id="rId3"/>
      <headerFooter alignWithMargins="0">
        <oddFooter>&amp;R&amp;P</oddFooter>
      </headerFooter>
    </customSheetView>
    <customSheetView guid="{084E72A0-E2F1-4E5C-8A06-61C30C44C787}" scale="75" showPageBreaks="1" printArea="1" showRuler="0">
      <selection activeCell="F2" sqref="F2:F3"/>
      <rowBreaks count="2" manualBreakCount="2">
        <brk id="4" max="16383" man="1"/>
        <brk id="17" max="1" man="1"/>
      </rowBreaks>
      <pageMargins left="0.78740157499999996" right="0.78740157499999996" top="0.984251969" bottom="0.984251969" header="0.5" footer="0.5"/>
      <pageSetup paperSize="9" orientation="landscape" r:id="rId4"/>
      <headerFooter alignWithMargins="0">
        <oddFooter>&amp;R&amp;P</oddFooter>
      </headerFooter>
    </customSheetView>
    <customSheetView guid="{4F6E7C1A-2400-474E-9C37-A9161097D810}" scale="75" showPageBreaks="1" printArea="1" view="pageBreakPreview" showRuler="0">
      <selection activeCell="A20" sqref="A20"/>
      <rowBreaks count="1" manualBreakCount="1">
        <brk id="12" max="5" man="1"/>
      </rowBreaks>
      <pageMargins left="0.78740157499999996" right="0.78740157499999996" top="0.984251969" bottom="0.984251969" header="0.5" footer="0.5"/>
      <pageSetup paperSize="9" scale="60" orientation="landscape" r:id="rId5"/>
      <headerFooter alignWithMargins="0">
        <oddFooter>&amp;R&amp;P</oddFooter>
      </headerFooter>
    </customSheetView>
    <customSheetView guid="{A9BB700F-9925-461E-AE50-D87D28516CAD}" scale="75" printArea="1" showRuler="0">
      <selection activeCell="F2" sqref="F2:F3"/>
      <rowBreaks count="2" manualBreakCount="2">
        <brk id="4" max="16383" man="1"/>
        <brk id="17" max="1" man="1"/>
      </rowBreaks>
      <pageMargins left="0.78740157499999996" right="0.78740157499999996" top="0.984251969" bottom="0.984251969" header="0.5" footer="0.5"/>
      <pageSetup paperSize="9" orientation="landscape" r:id="rId6"/>
      <headerFooter alignWithMargins="0">
        <oddFooter>&amp;R&amp;P</oddFooter>
      </headerFooter>
    </customSheetView>
    <customSheetView guid="{7FD4BC23-1966-4E07-B6C8-958F6F56588B}" scale="75" showPageBreaks="1" printArea="1" view="pageBreakPreview" showRuler="0" topLeftCell="A13">
      <selection activeCell="G5" sqref="G5"/>
      <rowBreaks count="1" manualBreakCount="1">
        <brk id="10" max="5" man="1"/>
      </rowBreaks>
      <pageMargins left="0.78740157499999996" right="0.78740157499999996" top="0.984251969" bottom="0.984251969" header="0.5" footer="0.5"/>
      <pageSetup paperSize="9" scale="61" orientation="landscape" r:id="rId7"/>
      <headerFooter alignWithMargins="0">
        <oddFooter>&amp;R&amp;P</oddFooter>
      </headerFooter>
    </customSheetView>
    <customSheetView guid="{0E75C15A-28F7-4E8D-9B10-2EDDF7CF337A}" scale="70" showPageBreaks="1" printArea="1">
      <rowBreaks count="1" manualBreakCount="1">
        <brk id="12" max="5" man="1"/>
      </rowBreaks>
      <pageMargins left="0.78740157499999996" right="0.78740157499999996" top="0.984251969" bottom="0.984251969" header="0.5" footer="0.5"/>
      <pageSetup paperSize="9" scale="60" orientation="landscape" r:id="rId8"/>
      <headerFooter alignWithMargins="0">
        <oddFooter>&amp;R&amp;P</oddFooter>
      </headerFooter>
    </customSheetView>
  </customSheetViews>
  <mergeCells count="9">
    <mergeCell ref="F19:F20"/>
    <mergeCell ref="F17:F18"/>
    <mergeCell ref="F15:F16"/>
    <mergeCell ref="F13:F14"/>
    <mergeCell ref="F2:F3"/>
    <mergeCell ref="F4:F6"/>
    <mergeCell ref="F7:F8"/>
    <mergeCell ref="F9:F10"/>
    <mergeCell ref="F11:F12"/>
  </mergeCells>
  <phoneticPr fontId="1" type="noConversion"/>
  <dataValidations count="4">
    <dataValidation type="list" allowBlank="1" showInputMessage="1" showErrorMessage="1" sqref="D33" xr:uid="{00000000-0002-0000-0300-000000000000}">
      <formula1>"Y, N, na"</formula1>
    </dataValidation>
    <dataValidation type="list" allowBlank="1" showInputMessage="1" showErrorMessage="1" sqref="B3 B20 B18 B16 B14 B12 B10 B8 B5:B6" xr:uid="{00000000-0002-0000-0300-000001000000}">
      <formula1>"Y, N, Partial"</formula1>
    </dataValidation>
    <dataValidation type="list" showDropDown="1" showInputMessage="1" showErrorMessage="1" sqref="B2" xr:uid="{00000000-0002-0000-0300-000002000000}">
      <formula1>"Y, N, Partial"</formula1>
    </dataValidation>
    <dataValidation showDropDown="1" showInputMessage="1" showErrorMessage="1" sqref="B4" xr:uid="{00000000-0002-0000-0300-000003000000}"/>
  </dataValidations>
  <pageMargins left="0.78740157499999996" right="0.78740157499999996" top="0.984251969" bottom="0.984251969" header="0.5" footer="0.5"/>
  <pageSetup paperSize="9" scale="60" orientation="landscape" r:id="rId9"/>
  <headerFooter alignWithMargins="0">
    <oddFooter>&amp;R&amp;P</oddFooter>
  </headerFooter>
  <rowBreaks count="1" manualBreakCount="1">
    <brk id="12" max="5" man="1"/>
  </rowBreaks>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0"/>
  </sheetPr>
  <dimension ref="A1:K82"/>
  <sheetViews>
    <sheetView tabSelected="1" view="pageBreakPreview" zoomScale="75" zoomScaleNormal="75" zoomScaleSheetLayoutView="75" workbookViewId="0">
      <selection activeCell="A8" sqref="A8"/>
    </sheetView>
  </sheetViews>
  <sheetFormatPr defaultColWidth="10.61328125" defaultRowHeight="13.5"/>
  <cols>
    <col min="1" max="1" width="110" style="2" customWidth="1"/>
    <col min="2" max="2" width="9.15234375" style="12" customWidth="1"/>
    <col min="3" max="3" width="7.921875" style="2" customWidth="1"/>
    <col min="4" max="4" width="7.07421875" style="2" customWidth="1"/>
    <col min="5" max="5" width="7.921875" style="2" customWidth="1"/>
    <col min="6" max="6" width="7.53515625" style="2" customWidth="1"/>
    <col min="7" max="7" width="7.84375" style="2" customWidth="1"/>
    <col min="8" max="8" width="44.921875" style="2" customWidth="1"/>
    <col min="9" max="16384" width="10.61328125" style="2"/>
  </cols>
  <sheetData>
    <row r="1" spans="1:9" ht="42.75" customHeight="1">
      <c r="A1" s="127" t="str">
        <f>Language!B67</f>
        <v xml:space="preserve">B) Core capacity requirements for designated airports, ports and ground crossings.
I At all Times (Routine)
</v>
      </c>
      <c r="B1" s="128"/>
      <c r="C1" s="129"/>
      <c r="D1" s="130"/>
      <c r="E1" s="131"/>
      <c r="F1" s="91"/>
      <c r="G1" s="92">
        <f>IF(COUNT(F2:F81)=0,"",AVERAGE(F2:F81))</f>
        <v>0.5072916666666667</v>
      </c>
      <c r="H1" s="74" t="str">
        <f>Language!B214</f>
        <v>Observations</v>
      </c>
    </row>
    <row r="2" spans="1:9" ht="46.5" customHeight="1">
      <c r="A2" s="93" t="str">
        <f>Language!B68</f>
        <v>(a)  Provide access to (i) appropriate medical service including diagnostic facilities located so as to allow the prompt assessment and care of ill travellers, and (ii) adequate staff, equipment and premises</v>
      </c>
      <c r="B2" s="89"/>
      <c r="C2" s="61"/>
      <c r="D2" s="71"/>
      <c r="E2" s="63" t="str">
        <f>IF(COUNT(D3:D10)=0,"'",AVERAGE(D3:D10))</f>
        <v>'</v>
      </c>
      <c r="F2" s="44">
        <f>IF(COUNT(E3:E10)=0,"",AVERAGE(E3:E10))</f>
        <v>0.75</v>
      </c>
      <c r="G2" s="73"/>
      <c r="H2" s="31"/>
    </row>
    <row r="3" spans="1:9" ht="16.5" customHeight="1">
      <c r="A3" s="94" t="str">
        <f>Language!B69</f>
        <v>1. Assessment and care of ill travellers</v>
      </c>
      <c r="B3" s="90"/>
      <c r="C3" s="61"/>
      <c r="D3" s="71"/>
      <c r="E3" s="63">
        <f>IF(COUNT(C4:C6)=0,"",AVERAGE(C4:C6))</f>
        <v>0.83333333333333337</v>
      </c>
      <c r="F3" s="44"/>
      <c r="G3" s="73"/>
      <c r="H3" s="31"/>
    </row>
    <row r="4" spans="1:9" ht="87" customHeight="1">
      <c r="A4" s="29" t="str">
        <f>Language!B70</f>
        <v>1.1. Access to medical and diagnostic facilities
Administrative arrangements and MoUs are in place to grant access to medical and diagnostic facilities for assessment and care of ill or suspect travellers, in consultation with local and/or nearby health services.
If on-site, specialized warehouse for medicine and medical instruments and records for their use and replacement.</v>
      </c>
      <c r="B4" s="21" t="s">
        <v>228</v>
      </c>
      <c r="C4" s="61">
        <f>IF(B4="Y",1,IF(B4="N",0,0.5))</f>
        <v>1</v>
      </c>
      <c r="D4" s="72"/>
      <c r="E4" s="63"/>
      <c r="F4" s="44"/>
      <c r="G4" s="73"/>
      <c r="H4" s="31"/>
    </row>
    <row r="5" spans="1:9" ht="63" customHeight="1">
      <c r="A5" s="29" t="str">
        <f>Language!B71</f>
        <v xml:space="preserve">1.2. Assessment of requirements concerning vaccination or prophylaxis
Capability to do on-site assessment of proof of vaccination and prophylaxis recommended by WHO, such as for yellow fever, as applicable, and accordingly to the epidemiological situation, risk analysis and national requirements </v>
      </c>
      <c r="B5" s="25" t="s">
        <v>228</v>
      </c>
      <c r="C5" s="61">
        <f>IF(B5="Y",1,IF(B5="N",0,0.5))</f>
        <v>1</v>
      </c>
      <c r="D5" s="71"/>
      <c r="E5" s="63"/>
      <c r="F5" s="44"/>
      <c r="G5" s="73"/>
      <c r="H5" s="31"/>
    </row>
    <row r="6" spans="1:9" ht="74.25" customHeight="1">
      <c r="A6" s="29" t="str">
        <f>Language!B72</f>
        <v>1.3. Key information regarding medical and diagnostic facilities
List of all facility names and key contact information (address, phone number, distance from Point of entry and map of  routes) created , maintained and updated, disseminated,  regularly tested for accuracy and accessible to all relevant personnel, to which ill or suspect travellers from the Point of entry are to be transferred.</v>
      </c>
      <c r="B6" s="25" t="s">
        <v>477</v>
      </c>
      <c r="C6" s="61">
        <f>IF(B6="Y",1,IF(B6="N",0,0.5))</f>
        <v>0.5</v>
      </c>
      <c r="D6" s="71"/>
      <c r="E6" s="63"/>
      <c r="F6" s="44"/>
      <c r="G6" s="73"/>
      <c r="H6" s="31"/>
    </row>
    <row r="7" spans="1:9" ht="16.5" customHeight="1">
      <c r="A7" s="60" t="str">
        <f>Language!B73</f>
        <v>2.  Adequate staff, equipment and premises</v>
      </c>
      <c r="B7" s="39"/>
      <c r="C7" s="62"/>
      <c r="D7" s="71"/>
      <c r="E7" s="63">
        <f>IF(COUNT(C8:C10)=0,"",AVERAGE(C8:C10))</f>
        <v>0.66666666666666663</v>
      </c>
      <c r="F7" s="44"/>
      <c r="G7" s="73"/>
      <c r="H7" s="31"/>
      <c r="I7" s="12"/>
    </row>
    <row r="8" spans="1:9" ht="162" customHeight="1">
      <c r="A8" s="29" t="str">
        <f>Language!B74</f>
        <v xml:space="preserve">2.1. Staff                                                                                                                                                                                                                                                          Sufficient personnel 
Access to appropriate number of trained personnel assigned for these duties, in relation to volume and frequency of travellers and complexity of the point of entry (regarding terminal facilities, destinations and multimodal practice in place among other factors).
Arrangements for translation and interpreters where needed(?)                                                                                                                                                                    Competent/qualified personnel for prompt assessment, care and reporting of ill travellers
Personnel have undergone a training program to recognize disease symptoms and are familiar with procedures regarding prompt assessment, care and reporting of ill travellers.  
</v>
      </c>
      <c r="B8" s="25" t="s">
        <v>477</v>
      </c>
      <c r="C8" s="62">
        <f>IF(B8="Y",1,IF(B8="N",0,0.5))</f>
        <v>0.5</v>
      </c>
      <c r="D8" s="71"/>
      <c r="E8" s="63"/>
      <c r="F8" s="44"/>
      <c r="G8" s="73"/>
      <c r="H8" s="31"/>
      <c r="I8" s="12"/>
    </row>
    <row r="9" spans="1:9" ht="92.25" customHeight="1">
      <c r="A9" s="29" t="str">
        <f>Language!B75</f>
        <v>2.2. Adequate space to conduct  private  interviews with ill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practices).
Desirable to have independent exit passage through which suspect travellers can be transported to medical care facilities, if needed, and in order to avoid infecting  other persons.</v>
      </c>
      <c r="B9" s="25" t="s">
        <v>477</v>
      </c>
      <c r="C9" s="62">
        <f>IF(B9="Y",1,IF(B9="N",0,0.5))</f>
        <v>0.5</v>
      </c>
      <c r="D9" s="71"/>
      <c r="E9" s="63"/>
      <c r="F9" s="44"/>
      <c r="G9" s="73"/>
      <c r="H9" s="31"/>
      <c r="I9" s="12"/>
    </row>
    <row r="10" spans="1:9" ht="51" customHeight="1">
      <c r="A10" s="29" t="str">
        <f>Language!B76</f>
        <v>2.3. Personal protective equipment (PPE) for interviewing ill travellers
Access to necessary equipment (e.g. PPE) for initial interview and triage. Personnel use personal protective equipment for initial interview and triage.</v>
      </c>
      <c r="B10" s="25" t="s">
        <v>228</v>
      </c>
      <c r="C10" s="62">
        <f>IF(B10="Y",1,IF(B10="N",0,0.5))</f>
        <v>1</v>
      </c>
      <c r="D10" s="71"/>
      <c r="E10" s="63"/>
      <c r="F10" s="44"/>
      <c r="G10" s="73"/>
      <c r="H10" s="31"/>
      <c r="I10" s="12"/>
    </row>
    <row r="11" spans="1:9" ht="27">
      <c r="A11" s="59" t="str">
        <f>Language!B77</f>
        <v>(b) Provide access to equipment and personnel for the transport of ill travellers to an appropriate medical facility</v>
      </c>
      <c r="B11" s="39"/>
      <c r="C11" s="62"/>
      <c r="D11" s="71"/>
      <c r="E11" s="63" t="str">
        <f>IF(COUNT(D12:D17)=0,"'",AVERAGE(D12:D17))</f>
        <v>'</v>
      </c>
      <c r="F11" s="44">
        <f>IF(COUNT(E12:E17)=0,"",AVERAGE(E12:E17))</f>
        <v>1</v>
      </c>
      <c r="G11" s="73"/>
      <c r="H11" s="31"/>
      <c r="I11" s="12"/>
    </row>
    <row r="12" spans="1:9" ht="31.5" customHeight="1">
      <c r="A12" s="60" t="str">
        <f>Language!B78</f>
        <v>1. Equipment to transport ill travellers</v>
      </c>
      <c r="B12" s="39"/>
      <c r="C12" s="62"/>
      <c r="D12" s="71"/>
      <c r="E12" s="63">
        <f>IF(COUNT(C13:C14)=0,"",AVERAGE(C13:C14))</f>
        <v>1</v>
      </c>
      <c r="F12" s="44"/>
      <c r="G12" s="73"/>
      <c r="H12" s="31"/>
      <c r="I12" s="12"/>
    </row>
    <row r="13" spans="1:9" ht="60.75" customHeight="1">
      <c r="A13" s="29" t="str">
        <f>Language!B79</f>
        <v>1.1. Equipment for transport of  ill travellers to appropriate medical facility
Arrangements are in place for transporting ill travellers to appropriate medical facility by safe, hygienic means of transport.</v>
      </c>
      <c r="B13" s="25" t="s">
        <v>228</v>
      </c>
      <c r="C13" s="62">
        <f>IF(B13="Y",1,IF(B13="N",0,0.5))</f>
        <v>1</v>
      </c>
      <c r="D13" s="71"/>
      <c r="E13" s="63"/>
      <c r="F13" s="44"/>
      <c r="G13" s="73"/>
      <c r="H13" s="31"/>
      <c r="I13" s="12"/>
    </row>
    <row r="14" spans="1:9" ht="45.75" customHeight="1">
      <c r="A14" s="29" t="str">
        <f>Language!B80</f>
        <v>1.2. Access to personal protective equipment (PPE) for transport staff
Transport staff have access to and uses adequate personal protective equipment, when transporting ill travellers.</v>
      </c>
      <c r="B14" s="25" t="s">
        <v>228</v>
      </c>
      <c r="C14" s="62">
        <f>IF(B14="Y",1,IF(B14="N",0,0.5))</f>
        <v>1</v>
      </c>
      <c r="D14" s="71"/>
      <c r="E14" s="63"/>
      <c r="F14" s="44"/>
      <c r="G14" s="73"/>
      <c r="H14" s="31"/>
      <c r="I14" s="12"/>
    </row>
    <row r="15" spans="1:9">
      <c r="A15" s="60" t="str">
        <f>Language!B81</f>
        <v>2. Personnel to transport ill travellers.</v>
      </c>
      <c r="B15" s="39"/>
      <c r="C15" s="62"/>
      <c r="D15" s="71"/>
      <c r="E15" s="63">
        <f>IF(COUNT(C16:C17)=0,"",AVERAGE(C16:C17))</f>
        <v>1</v>
      </c>
      <c r="F15" s="44"/>
      <c r="G15" s="73"/>
      <c r="H15" s="31"/>
      <c r="I15" s="12"/>
    </row>
    <row r="16" spans="1:9" ht="45.75" customHeight="1">
      <c r="A16" s="29" t="str">
        <f>Language!B82</f>
        <v>2.1.  Number of trained personnel
Appropriate number of trained personnel available to adequently transport ill travellers, according to technical requirements</v>
      </c>
      <c r="B16" s="25" t="s">
        <v>228</v>
      </c>
      <c r="C16" s="62">
        <f t="shared" ref="C16:C73" si="0">IF(B16="Y",1,IF(B16="N",0,0.5))</f>
        <v>1</v>
      </c>
      <c r="D16" s="71"/>
      <c r="E16" s="63"/>
      <c r="F16" s="44"/>
      <c r="G16" s="73"/>
      <c r="H16" s="31"/>
      <c r="I16" s="12"/>
    </row>
    <row r="17" spans="1:11" ht="75" customHeight="1">
      <c r="A17" s="29" t="str">
        <f>Language!B83</f>
        <v>2.2. Training of Standard operational procedures for transport of ill travellers
Personnel trained and knowledgeable in infection control techniques for the safe removal of ill travellers, in application of personal protective equipment and in use of key information regarding  contacting and accessing medical facilities in a safe and timely manner</v>
      </c>
      <c r="B17" s="56" t="s">
        <v>228</v>
      </c>
      <c r="C17" s="95">
        <f t="shared" si="0"/>
        <v>1</v>
      </c>
      <c r="D17" s="96"/>
      <c r="E17" s="85"/>
      <c r="F17" s="86"/>
      <c r="G17" s="97"/>
      <c r="H17" s="31"/>
      <c r="I17" s="12"/>
    </row>
    <row r="18" spans="1:11" ht="17.25" customHeight="1">
      <c r="A18" s="59" t="str">
        <f>Language!B84</f>
        <v>c )   Provide trained personnel for the inspection of conveyances</v>
      </c>
      <c r="B18" s="39"/>
      <c r="C18" s="98"/>
      <c r="D18" s="99"/>
      <c r="E18" s="84" t="str">
        <f>IF(COUNT(D19:D36)=0,"'",AVERAGE(D19:D36))</f>
        <v>'</v>
      </c>
      <c r="F18" s="87">
        <f>IF(COUNT(E19:E36)=0,"",AVERAGE(E19:E36))</f>
        <v>0.66666666666666674</v>
      </c>
      <c r="G18" s="100"/>
      <c r="H18" s="31"/>
      <c r="I18" s="12"/>
    </row>
    <row r="19" spans="1:11" ht="18" customHeight="1">
      <c r="A19" s="60" t="str">
        <f>Language!B85</f>
        <v>1. Number of trained personnel</v>
      </c>
      <c r="B19" s="39"/>
      <c r="C19" s="62"/>
      <c r="D19" s="71"/>
      <c r="E19" s="63">
        <f>C20</f>
        <v>0.5</v>
      </c>
      <c r="F19" s="44"/>
      <c r="G19" s="73"/>
      <c r="H19" s="31"/>
      <c r="I19" s="12"/>
      <c r="K19" s="11" t="str">
        <f>IF(COUNT(#REF!,#REF!)=0,"'",AVERAGE(#REF!,#REF!))</f>
        <v>'</v>
      </c>
    </row>
    <row r="20" spans="1:11" ht="62.25" customHeight="1">
      <c r="A20" s="29" t="s">
        <v>0</v>
      </c>
      <c r="B20" s="25" t="s">
        <v>477</v>
      </c>
      <c r="C20" s="62">
        <f t="shared" si="0"/>
        <v>0.5</v>
      </c>
      <c r="D20" s="71"/>
      <c r="E20" s="63"/>
      <c r="F20" s="44"/>
      <c r="G20" s="73"/>
      <c r="H20" s="31"/>
      <c r="I20" s="12"/>
    </row>
    <row r="21" spans="1:11" ht="18" customHeight="1">
      <c r="A21" s="60" t="str">
        <f>Language!B87</f>
        <v>2. Training for inspectors</v>
      </c>
      <c r="B21" s="39"/>
      <c r="C21" s="62"/>
      <c r="D21" s="71"/>
      <c r="E21" s="63">
        <f>IF(COUNT(C22:C36)=0,"",AVERAGE(C22:C36))</f>
        <v>0.83333333333333337</v>
      </c>
      <c r="F21" s="44"/>
      <c r="G21" s="73"/>
      <c r="H21" s="31"/>
      <c r="I21" s="12"/>
    </row>
    <row r="22" spans="1:11" ht="63" customHeight="1">
      <c r="A22" s="29" t="str">
        <f>Language!B88</f>
        <v>2.1. Understanding of inspection standard operating procedures - Personnel have undergone a training program, can produce certificates/ documentation and/or can demonstrate a thorough understanding of standard operating procedures set in place for the sanitary inspection of conveyances, and should demonstrate competency in the following areas, according to the assigned inspection duties:</v>
      </c>
      <c r="B22" s="25" t="s">
        <v>228</v>
      </c>
      <c r="C22" s="62">
        <f t="shared" si="0"/>
        <v>1</v>
      </c>
      <c r="D22" s="71"/>
      <c r="E22" s="63"/>
      <c r="F22" s="44"/>
      <c r="G22" s="73"/>
      <c r="H22" s="31"/>
      <c r="I22" s="12"/>
    </row>
    <row r="23" spans="1:11" ht="63" customHeight="1">
      <c r="A23" s="29" t="str">
        <f>Language!B89</f>
        <v>2.2. Required health related documents for conveyances – Demonstrable knowledge of required health related documents and the correct use of  information therein for detecting, reporting, assessing and providing first control measures for public health events, according to type and kind of conveyance.</v>
      </c>
      <c r="B23" s="25" t="s">
        <v>228</v>
      </c>
      <c r="C23" s="62">
        <f t="shared" si="0"/>
        <v>1</v>
      </c>
      <c r="D23" s="71"/>
      <c r="E23" s="63"/>
      <c r="F23" s="44"/>
      <c r="G23" s="73"/>
      <c r="H23" s="31"/>
      <c r="I23" s="12"/>
    </row>
    <row r="24" spans="1:11" ht="54.75" customHeight="1">
      <c r="A24" s="29" t="str">
        <f>Language!B90</f>
        <v>2.3. Epidemiological situation at the point of entry - Knowledge of common public health risks detected on a routine basis and of the usual public health risks associated with type, size, kind, common origins and destinations of conveyances that use the point of entry;</v>
      </c>
      <c r="B24" s="25" t="s">
        <v>228</v>
      </c>
      <c r="C24" s="62">
        <f t="shared" si="0"/>
        <v>1</v>
      </c>
      <c r="D24" s="71"/>
      <c r="E24" s="63"/>
      <c r="F24" s="44"/>
      <c r="G24" s="73"/>
      <c r="H24" s="31"/>
      <c r="I24" s="12"/>
    </row>
    <row r="25" spans="1:11" ht="42.75" customHeight="1">
      <c r="A25" s="29" t="str">
        <f>Language!B91</f>
        <v>2.4. Public health events - Knowledge and skills for detecting, reporting, assessing and provide first control measures to public health events;</v>
      </c>
      <c r="B25" s="25" t="s">
        <v>228</v>
      </c>
      <c r="C25" s="62">
        <f t="shared" si="0"/>
        <v>1</v>
      </c>
      <c r="D25" s="71"/>
      <c r="E25" s="63"/>
      <c r="F25" s="44"/>
      <c r="G25" s="73"/>
      <c r="H25" s="31"/>
      <c r="I25" s="12"/>
    </row>
    <row r="26" spans="1:11" ht="40.5">
      <c r="A26" s="29" t="str">
        <f>Language!B92</f>
        <v>2.5. Public health risks from microbiological, chemical and radiological agents – Knowledge of how they can affect human health and be transmitted person to person and by food, air water, waste, vectors, fomites and the environment;</v>
      </c>
      <c r="B26" s="25" t="s">
        <v>228</v>
      </c>
      <c r="C26" s="62">
        <f t="shared" si="0"/>
        <v>1</v>
      </c>
      <c r="D26" s="71"/>
      <c r="E26" s="63"/>
      <c r="F26" s="44"/>
      <c r="G26" s="73"/>
      <c r="H26" s="31"/>
      <c r="I26" s="12"/>
    </row>
    <row r="27" spans="1:11" ht="27">
      <c r="A27" s="29" t="str">
        <f>Language!B93</f>
        <v>2.6. Personal protective techniques and related equipment - Demonstrable knowledge of  application and  correct use.</v>
      </c>
      <c r="B27" s="25" t="s">
        <v>228</v>
      </c>
      <c r="C27" s="62">
        <f t="shared" si="0"/>
        <v>1</v>
      </c>
      <c r="D27" s="71"/>
      <c r="E27" s="63"/>
      <c r="F27" s="44"/>
      <c r="G27" s="73"/>
      <c r="H27" s="31"/>
      <c r="I27" s="12"/>
    </row>
    <row r="28" spans="1:11" ht="43.5" customHeight="1">
      <c r="A28" s="29" t="str">
        <f>Language!B94</f>
        <v>2.7. Public health measures - Demonstrable knowledge of the use of correct methods and understanding of techniques, such as: disinfection, decontamination, isolation, quarantine, contact tracing, entry and exit control.</v>
      </c>
      <c r="B28" s="25" t="s">
        <v>228</v>
      </c>
      <c r="C28" s="62">
        <f t="shared" si="0"/>
        <v>1</v>
      </c>
      <c r="D28" s="71"/>
      <c r="E28" s="63"/>
      <c r="F28" s="44"/>
      <c r="G28" s="73"/>
      <c r="H28" s="31"/>
      <c r="I28" s="12"/>
    </row>
    <row r="29" spans="1:11" ht="40.5">
      <c r="A29" s="29" t="str">
        <f>Language!B95</f>
        <v>2.8. Testing and sampling techniques -Demonstrable knowledge of the use of correct testing and sampling techniques and equipment to support initial observation, detection and assessment of public health risk,  e.g. water, food, vector control.</v>
      </c>
      <c r="B29" s="25" t="s">
        <v>228</v>
      </c>
      <c r="C29" s="62">
        <f t="shared" si="0"/>
        <v>1</v>
      </c>
      <c r="D29" s="71"/>
      <c r="E29" s="63"/>
      <c r="F29" s="44"/>
      <c r="G29" s="73"/>
      <c r="H29" s="31"/>
      <c r="I29" s="12"/>
    </row>
    <row r="30" spans="1:11" ht="31.5" customHeight="1">
      <c r="A30" s="29" t="str">
        <f>Language!B96</f>
        <v>2.9. Vector control - Demonstrable knowledge of the use of correct control methods for relevant vector-borne diseases and for hosts and vectors, including disinsecting and deratting.</v>
      </c>
      <c r="B30" s="25" t="s">
        <v>228</v>
      </c>
      <c r="C30" s="62">
        <f t="shared" si="0"/>
        <v>1</v>
      </c>
      <c r="D30" s="71"/>
      <c r="E30" s="63"/>
      <c r="F30" s="44"/>
      <c r="G30" s="73"/>
      <c r="H30" s="31"/>
      <c r="I30" s="12"/>
    </row>
    <row r="31" spans="1:11" ht="43.5" customHeight="1">
      <c r="A31" s="29" t="str">
        <f>Language!B97</f>
        <v>2.10. Food safety management - Knowledge of use of correct practices for safe food management, especially with regard to handling, supply, source, preparation, storage and distribution.</v>
      </c>
      <c r="B31" s="25" t="s">
        <v>228</v>
      </c>
      <c r="C31" s="62">
        <f t="shared" si="0"/>
        <v>1</v>
      </c>
      <c r="D31" s="71"/>
      <c r="E31" s="63"/>
      <c r="F31" s="44"/>
      <c r="G31" s="73"/>
      <c r="H31" s="31"/>
      <c r="I31" s="12"/>
    </row>
    <row r="32" spans="1:11" ht="39" customHeight="1">
      <c r="A32" s="29" t="str">
        <f>Language!B98</f>
        <v>2.11. Water safety management - Knowledge of correct practices of safe water management, especially with regard to source, storage, distribution, treatment and control methods</v>
      </c>
      <c r="B32" s="25" t="s">
        <v>228</v>
      </c>
      <c r="C32" s="62">
        <f t="shared" si="0"/>
        <v>1</v>
      </c>
      <c r="D32" s="71"/>
      <c r="E32" s="63"/>
      <c r="F32" s="44"/>
      <c r="G32" s="73"/>
      <c r="H32" s="31"/>
      <c r="I32" s="12"/>
    </row>
    <row r="33" spans="1:11" ht="58.5" customHeight="1">
      <c r="A33" s="29" t="str">
        <f>Language!B99</f>
        <v>2.12. Solid and liquid waste management - Knowledge of solid and liquid waste treatment, control methods and systems for detection, assessment and recommended control measures for present and potential risks from solid and liquid waste (including bilge water and ballast water for ships).</v>
      </c>
      <c r="B33" s="25" t="s">
        <v>228</v>
      </c>
      <c r="C33" s="62">
        <f t="shared" si="0"/>
        <v>1</v>
      </c>
      <c r="D33" s="71"/>
      <c r="E33" s="63"/>
      <c r="F33" s="44"/>
      <c r="G33" s="73"/>
      <c r="H33" s="31"/>
      <c r="I33" s="12"/>
    </row>
    <row r="34" spans="1:11" ht="27">
      <c r="A34" s="29" t="str">
        <f>Language!B100</f>
        <v>2.13. Swimming pool and SPA -Knowledge of present and potential risks from recreational swimming and spa areas on board and methods and systems for detection, assessment and recommended control measures.</v>
      </c>
      <c r="B34" s="25" t="s">
        <v>478</v>
      </c>
      <c r="C34" s="62">
        <f t="shared" si="0"/>
        <v>0</v>
      </c>
      <c r="D34" s="71"/>
      <c r="E34" s="63"/>
      <c r="F34" s="44"/>
      <c r="G34" s="73"/>
      <c r="H34" s="31"/>
      <c r="I34" s="12"/>
    </row>
    <row r="35" spans="1:11" ht="54">
      <c r="A35" s="29" t="str">
        <f>Language!B101</f>
        <v>2.14. Medical facilities - Knowledge of requirements, bio safety procedures, equipment, medical chest and environmental requirements for medical facilities on board, according to the size, type and kind of conveyance and related applicable guidelines (e.g. WHO, IMO, ILO, ICAO).
-Foreign language skills or arrangements for translation and interpreters, where needed.</v>
      </c>
      <c r="B35" s="25" t="s">
        <v>478</v>
      </c>
      <c r="C35" s="62">
        <f t="shared" si="0"/>
        <v>0</v>
      </c>
      <c r="D35" s="71"/>
      <c r="E35" s="63"/>
      <c r="F35" s="44"/>
      <c r="G35" s="73"/>
      <c r="H35" s="31"/>
      <c r="I35" s="12"/>
    </row>
    <row r="36" spans="1:11" ht="44.25" customHeight="1">
      <c r="A36" s="29" t="str">
        <f>Language!B102</f>
        <v>2.15 Air quality management –Understanding of correct practices of air health quality management. Capacity for detection, assessment and recommended control measures for present and potential risks from air quality.</v>
      </c>
      <c r="B36" s="25" t="s">
        <v>477</v>
      </c>
      <c r="C36" s="95">
        <f t="shared" si="0"/>
        <v>0.5</v>
      </c>
      <c r="D36" s="96"/>
      <c r="E36" s="85"/>
      <c r="F36" s="86"/>
      <c r="G36" s="97"/>
      <c r="H36" s="31"/>
      <c r="I36" s="12"/>
      <c r="K36" s="11" t="str">
        <f>IF(COUNT(#REF!,#REF!)=0,"'",AVERAGE(#REF!,#REF!))</f>
        <v>'</v>
      </c>
    </row>
    <row r="37" spans="1:11" ht="54">
      <c r="A37" s="101" t="str">
        <f>Language!B103</f>
        <v>(d) To ensure a safe environment for travellers using point of entry facilities, including potable water supplies, eating establishments, flight catering facilities, public washrooms, appropriate solid and liquid waste disposal services and other potential risk areas, by conducting inspection programmes, as appropriate; and adequate numbers of trained staff.</v>
      </c>
      <c r="B37" s="89"/>
      <c r="C37" s="98"/>
      <c r="D37" s="99"/>
      <c r="E37" s="84"/>
      <c r="F37" s="87">
        <f>IF(COUNT(D38:D66)=0,"",AVERAGE(D38:D66))</f>
        <v>0.51666666666666672</v>
      </c>
      <c r="G37" s="100"/>
      <c r="H37" s="31"/>
      <c r="I37" s="12"/>
    </row>
    <row r="38" spans="1:11">
      <c r="A38" s="60" t="str">
        <f>Language!B104</f>
        <v>1. Safe environment for travellers using point of entry facilities</v>
      </c>
      <c r="B38" s="102"/>
      <c r="C38" s="62"/>
      <c r="D38" s="71"/>
      <c r="E38" s="63">
        <f>IF(COUNT(D39:D49)=0,"",AVERAGE(D39:D49))</f>
        <v>0.55555555555555558</v>
      </c>
      <c r="F38" s="44"/>
      <c r="G38" s="73"/>
      <c r="H38" s="31"/>
      <c r="I38" s="12"/>
    </row>
    <row r="39" spans="1:11" ht="40.5">
      <c r="A39" s="69" t="str">
        <f>Language!B105</f>
        <v>1.1. Water
A documented, tested and updated water safety programme, conducted or under supervision of competent authority; maintenance  records and testing results are documented and available, including:</v>
      </c>
      <c r="B39" s="24"/>
      <c r="C39" s="62"/>
      <c r="D39" s="71">
        <f>IF(COUNT(C40:C42)=0,"",AVERAGE(C40:C42))</f>
        <v>0.83333333333333337</v>
      </c>
      <c r="E39" s="63"/>
      <c r="F39" s="44"/>
      <c r="G39" s="73"/>
      <c r="H39" s="31"/>
      <c r="I39" s="12"/>
    </row>
    <row r="40" spans="1:11" ht="27">
      <c r="A40" s="29" t="str">
        <f>Language!B106</f>
        <v>1.1.1 Treatment
Adequate treatment to remove and control public health risks.</v>
      </c>
      <c r="B40" s="25" t="s">
        <v>477</v>
      </c>
      <c r="C40" s="62">
        <f t="shared" si="0"/>
        <v>0.5</v>
      </c>
      <c r="D40" s="71"/>
      <c r="E40" s="63"/>
      <c r="F40" s="44"/>
      <c r="G40" s="73"/>
      <c r="H40" s="31"/>
      <c r="I40" s="12"/>
    </row>
    <row r="41" spans="1:11" ht="72.75" customHeight="1">
      <c r="A41" s="29" t="str">
        <f>Language!B107</f>
        <v>1.1.2 Source
Potable water sources, under surveillance and supervision, in secure places, far away from sources of pollution, approved by the relevant health authority and quality considered satisfactory under national standards.</v>
      </c>
      <c r="B41" s="25" t="s">
        <v>228</v>
      </c>
      <c r="C41" s="62">
        <f t="shared" si="0"/>
        <v>1</v>
      </c>
      <c r="D41" s="71"/>
      <c r="E41" s="63"/>
      <c r="F41" s="44"/>
      <c r="G41" s="73"/>
      <c r="H41" s="31"/>
      <c r="I41" s="12"/>
    </row>
    <row r="42" spans="1:11" ht="148.5">
      <c r="A42" s="29" t="str">
        <f>Language!B108</f>
        <v xml:space="preserve">1.1.3 Water quality monitoring programme
Water quality  regularly monitored, including the effect of disinfection at the points of  potable water: all present and potential public health risks from water supply are detected, assessed and recommended control measures are implemented and programme agenda, dates and results of testing and inspection are recorded and accessible, covering: 
 Public distribution within point of entry boundary
 Passenger terminals 
 Cargo and container terminals 
 Infrastructure and courtyards
 Transport and water service providers for conveyances 
 Water supply services for food production </v>
      </c>
      <c r="B42" s="25" t="s">
        <v>228</v>
      </c>
      <c r="C42" s="62">
        <f t="shared" si="0"/>
        <v>1</v>
      </c>
      <c r="D42" s="71"/>
      <c r="E42" s="63"/>
      <c r="F42" s="44"/>
      <c r="G42" s="73"/>
      <c r="H42" s="31"/>
      <c r="I42" s="12"/>
    </row>
    <row r="43" spans="1:11" ht="139.5" customHeight="1">
      <c r="A43" s="69" t="str">
        <f>Language!B109</f>
        <v>1.2. Food
Eating establishment/food suppliers/production stores approved or considered satisfactory by the relevant health administration and/or under competent authority supervision, including flight catering facilities, meals or foods and other perishable commodities that are prepared from outside the point of entry jurisdictional area, but destined for use on conveyances, are regularly monitored: all present and potential public health risks from food are detected, assessed and recommended control measures are implemented, maintenance  records and testing results are documented and available. food safety, including eating and catering facilities.</v>
      </c>
      <c r="B43" s="25" t="s">
        <v>478</v>
      </c>
      <c r="C43" s="62">
        <f t="shared" si="0"/>
        <v>0</v>
      </c>
      <c r="D43" s="71">
        <f>C43</f>
        <v>0</v>
      </c>
      <c r="E43" s="63"/>
      <c r="F43" s="44"/>
      <c r="G43" s="73"/>
      <c r="H43" s="31"/>
      <c r="I43" s="12"/>
    </row>
    <row r="44" spans="1:11" ht="54">
      <c r="A44" s="69" t="str">
        <f>Language!B110</f>
        <v xml:space="preserve">1.3. Public washrooms
Public washroom premises consistent with volume and frequency of travelers, in good operational condition and are regularly and hygienically cleaned with regard to the volume of passengers and personnel using the terminal and other facilities at the point of entry. </v>
      </c>
      <c r="B44" s="25" t="s">
        <v>477</v>
      </c>
      <c r="C44" s="62">
        <f t="shared" si="0"/>
        <v>0.5</v>
      </c>
      <c r="D44" s="71">
        <f>C44</f>
        <v>0.5</v>
      </c>
      <c r="E44" s="63"/>
      <c r="F44" s="44"/>
      <c r="G44" s="73"/>
      <c r="H44" s="31"/>
      <c r="I44" s="12"/>
    </row>
    <row r="45" spans="1:11" ht="40.5">
      <c r="A45" s="69" t="str">
        <f>Language!B111</f>
        <v>1.4. Solid and liquid waste– residual water
Documented, tested and updated solid waste management, liquid waste – residual water management plans in place and under competent authority supervision, including:</v>
      </c>
      <c r="B45" s="70"/>
      <c r="C45" s="62"/>
      <c r="D45" s="71">
        <f>IF(COUNT(C46:C47)=0,"",AVERAGE(C46:C47))</f>
        <v>1</v>
      </c>
      <c r="E45" s="63"/>
      <c r="F45" s="44"/>
      <c r="G45" s="73"/>
      <c r="H45" s="31"/>
      <c r="I45" s="12"/>
    </row>
    <row r="46" spans="1:11" ht="174" customHeight="1">
      <c r="A46" s="29" t="str">
        <f>Language!B112</f>
        <v>1.4.1 Waste management quality monitoring
where all present and potential public health risks from solid and liquid waste are detected, assessed and recommended control measures are implemented, maintenance of records and testing results are documented and available, covering:
 Public collection within Point of entry boundary
 Passenger terminals 
 Cargo and containers terminals 
 Infrastructure and courtyards
 Transport and liquid waste service providers for conveyances
 Waste services for food production
 Especial dangerous waste (Medical/infectious, chemical and other)</v>
      </c>
      <c r="B46" s="25" t="s">
        <v>228</v>
      </c>
      <c r="C46" s="95">
        <f t="shared" si="0"/>
        <v>1</v>
      </c>
      <c r="D46" s="96"/>
      <c r="E46" s="85"/>
      <c r="F46" s="86"/>
      <c r="G46" s="97"/>
      <c r="H46" s="31"/>
      <c r="I46" s="12"/>
    </row>
    <row r="47" spans="1:11" ht="75" customHeight="1">
      <c r="A47" s="42" t="str">
        <f>Language!B113</f>
        <v>1.4.2. Final destination of the solid and liquid waste generated at the point of entry
The above documented, tested and updated solid and liquid waste management programmes, including standard operating procedures, for safe transport and final destination of the solid and liquid waste generated and or treated at the point of entry, according to its type and volume.</v>
      </c>
      <c r="B47" s="56" t="s">
        <v>228</v>
      </c>
      <c r="C47" s="103">
        <f t="shared" si="0"/>
        <v>1</v>
      </c>
      <c r="D47" s="104"/>
      <c r="E47" s="105"/>
      <c r="F47" s="106"/>
      <c r="G47" s="107"/>
      <c r="H47" s="31"/>
      <c r="I47" s="12"/>
    </row>
    <row r="48" spans="1:11" ht="89.25" customHeight="1">
      <c r="A48" s="69" t="str">
        <f>Language!B114</f>
        <v>1.5. Other potential risk areas: indoor air quality 
A documented, tested and updated indoor air quality management plan in place, where applicable, to avoid sources of contamination and infection and under competent authority supervision, where all present and potential health risks from Indoor air quality are detected and identified and recommended control measures are implemented, maintenance records and testing results are documented and available.</v>
      </c>
      <c r="B48" s="25" t="s">
        <v>478</v>
      </c>
      <c r="C48" s="98">
        <f t="shared" si="0"/>
        <v>0</v>
      </c>
      <c r="D48" s="99">
        <f>C48</f>
        <v>0</v>
      </c>
      <c r="E48" s="84"/>
      <c r="F48" s="87"/>
      <c r="G48" s="100"/>
      <c r="H48" s="31"/>
    </row>
    <row r="49" spans="1:8" ht="97.5" customHeight="1">
      <c r="A49" s="69" t="str">
        <f>Language!B115</f>
        <v>1.6.Other potential risk areas: human remains 
Current, regularly updated, documented and tested procedures are in place for monitoring human remains departing and arriving from affected areas and for the use of specific health measures to ensure the safe handling and transport of human remains; under the supervision of competent authority, such as measures of  issuance of  permits,  proper sanitary treatment for leakage in the conveyance,  records are available, assessable, traceable and retrievable</v>
      </c>
      <c r="B49" s="25" t="s">
        <v>228</v>
      </c>
      <c r="C49" s="62">
        <f t="shared" si="0"/>
        <v>1</v>
      </c>
      <c r="D49" s="71">
        <f>C49</f>
        <v>1</v>
      </c>
      <c r="E49" s="63"/>
      <c r="F49" s="44"/>
      <c r="G49" s="73"/>
      <c r="H49" s="31"/>
    </row>
    <row r="50" spans="1:8">
      <c r="A50" s="60" t="str">
        <f>Language!B116</f>
        <v xml:space="preserve">2. Inspection programmes </v>
      </c>
      <c r="B50" s="39"/>
      <c r="C50" s="62"/>
      <c r="D50" s="71"/>
      <c r="E50" s="63">
        <f>IF(COUNT(D51:D66)=0,"",AVERAGE(D51:D66))</f>
        <v>0.45833333333333337</v>
      </c>
      <c r="F50" s="44"/>
      <c r="G50" s="73"/>
      <c r="H50" s="31"/>
    </row>
    <row r="51" spans="1:8" ht="54">
      <c r="A51" s="69" t="str">
        <f>Language!B117</f>
        <v>2.1. Sufficient number of staff for inspections
Access to appropriate number of trained personnel assigned for these duties, in relation to volume and frequency of travellers and complexity of the point of entry (regarding terminal facilities, destinations and multimodal practice in place among other factors).</v>
      </c>
      <c r="B51" s="25" t="s">
        <v>477</v>
      </c>
      <c r="C51" s="62">
        <f>IF(B51="Y",1,IF(B51="N",0,0.5))</f>
        <v>0.5</v>
      </c>
      <c r="D51" s="71">
        <f>C51</f>
        <v>0.5</v>
      </c>
      <c r="E51" s="63"/>
      <c r="F51" s="44"/>
      <c r="G51" s="73"/>
      <c r="H51" s="31"/>
    </row>
    <row r="52" spans="1:8" ht="67.5">
      <c r="A52" s="69" t="str">
        <f>Language!B118</f>
        <v>2.2. Competent/qualified personnel for inspection programmes
Understanding of inspection standard operating procedures - Personnel have undergone a training program, can produce certificates/ documentation and/or can demonstrate a thorough understanding of standard operating procedures set in place for the sanitary inspection, and should demonstrate competency in the following areas, according to the assigned inspection duties:</v>
      </c>
      <c r="B52" s="70"/>
      <c r="C52" s="62"/>
      <c r="D52" s="71">
        <f>IF(COUNT(C53:C64)=0,"",AVERAGE(C53:C64))</f>
        <v>0.83333333333333337</v>
      </c>
      <c r="E52" s="63"/>
      <c r="F52" s="44"/>
      <c r="G52" s="73"/>
      <c r="H52" s="31"/>
    </row>
    <row r="53" spans="1:8" ht="60" customHeight="1">
      <c r="A53" s="29" t="str">
        <f>Language!B119</f>
        <v>2.2.1. Epidemiological situation of the point of entry - Knowledge of common public health risks detected on a routine basis and of the usual public health risks associated with type, size, kind, common origins and destinations of conveyances that use the point of entry</v>
      </c>
      <c r="B53" s="25" t="s">
        <v>228</v>
      </c>
      <c r="C53" s="62">
        <f t="shared" si="0"/>
        <v>1</v>
      </c>
      <c r="D53" s="71"/>
      <c r="E53" s="63"/>
      <c r="F53" s="44"/>
      <c r="G53" s="73"/>
      <c r="H53" s="31"/>
    </row>
    <row r="54" spans="1:8" ht="45.75" customHeight="1">
      <c r="A54" s="29" t="str">
        <f>Language!B120</f>
        <v>2.2.2. Public health events - Knowledge and skills for detecting, reporting, assessing and providing first control measures to public health events;</v>
      </c>
      <c r="B54" s="25" t="s">
        <v>228</v>
      </c>
      <c r="C54" s="62">
        <f t="shared" si="0"/>
        <v>1</v>
      </c>
      <c r="D54" s="71"/>
      <c r="E54" s="63"/>
      <c r="F54" s="44"/>
      <c r="G54" s="73"/>
      <c r="H54" s="31"/>
    </row>
    <row r="55" spans="1:8" ht="47.25" customHeight="1">
      <c r="A55" s="29" t="str">
        <f>Language!B121</f>
        <v>2.2.3. Public health risks from microbiological, chemical and radiological agents – Knowledge of how they can affect human health and be transmitted person to person and by food, air water, waste, vectors, fomites and the environment;</v>
      </c>
      <c r="B55" s="25" t="s">
        <v>228</v>
      </c>
      <c r="C55" s="62">
        <f t="shared" si="0"/>
        <v>1</v>
      </c>
      <c r="D55" s="71"/>
      <c r="E55" s="63"/>
      <c r="F55" s="44"/>
      <c r="G55" s="73"/>
      <c r="H55" s="31"/>
    </row>
    <row r="56" spans="1:8" ht="27">
      <c r="A56" s="29" t="str">
        <f>Language!B122</f>
        <v>2.2.4. Personal protective techniques and related equipment - Demonstrable knowledge of  application and  correct use.</v>
      </c>
      <c r="B56" s="25" t="s">
        <v>228</v>
      </c>
      <c r="C56" s="62">
        <f t="shared" si="0"/>
        <v>1</v>
      </c>
      <c r="D56" s="71"/>
      <c r="E56" s="63"/>
      <c r="F56" s="44"/>
      <c r="G56" s="73"/>
      <c r="H56" s="31"/>
    </row>
    <row r="57" spans="1:8" ht="40.5" customHeight="1">
      <c r="A57" s="29" t="str">
        <f>Language!B123</f>
        <v>2.2.5. Public health measures - Demonstrable knowledge of the use of correct methods and understanding of techniques, such as: disinfection, decontamination, isolation, quarantine, contact tracing, entry and exit control.</v>
      </c>
      <c r="B57" s="25" t="s">
        <v>228</v>
      </c>
      <c r="C57" s="62">
        <f t="shared" si="0"/>
        <v>1</v>
      </c>
      <c r="D57" s="71"/>
      <c r="E57" s="63"/>
      <c r="F57" s="44"/>
      <c r="G57" s="73"/>
      <c r="H57" s="31"/>
    </row>
    <row r="58" spans="1:8" ht="40.5">
      <c r="A58" s="29" t="str">
        <f>Language!B124</f>
        <v>2.2.6. Testing and sampling techniques -Demonstrable knowledge of the use of correct testing and sampling techniques and equipment to support initial observation, detection and assessment of public health risk,  e.g. water, food, vector control.</v>
      </c>
      <c r="B58" s="25" t="s">
        <v>228</v>
      </c>
      <c r="C58" s="62">
        <f t="shared" si="0"/>
        <v>1</v>
      </c>
      <c r="D58" s="71"/>
      <c r="E58" s="63"/>
      <c r="F58" s="44"/>
      <c r="G58" s="73"/>
      <c r="H58" s="31"/>
    </row>
    <row r="59" spans="1:8" ht="31.5" customHeight="1">
      <c r="A59" s="29" t="str">
        <f>Language!B125</f>
        <v>2.2.7. Vector control - Demonstrable knowledge of the use of correct control methods for relevant vector-borne diseases and for hosts and vectors, including disinsecting and deratting.</v>
      </c>
      <c r="B59" s="25" t="s">
        <v>228</v>
      </c>
      <c r="C59" s="95">
        <f t="shared" si="0"/>
        <v>1</v>
      </c>
      <c r="D59" s="96"/>
      <c r="E59" s="85"/>
      <c r="F59" s="86"/>
      <c r="G59" s="97"/>
      <c r="H59" s="31"/>
    </row>
    <row r="60" spans="1:8" ht="42.75" customHeight="1">
      <c r="A60" s="29" t="str">
        <f>Language!B126</f>
        <v>2.2.8. Food safety management - Knowledge of use of correct practices of safe food management, especially with regard to handling; supply, source, preparation, storage and distribution</v>
      </c>
      <c r="B60" s="25" t="s">
        <v>228</v>
      </c>
      <c r="C60" s="98">
        <f t="shared" si="0"/>
        <v>1</v>
      </c>
      <c r="D60" s="99"/>
      <c r="E60" s="84"/>
      <c r="F60" s="87"/>
      <c r="G60" s="100"/>
      <c r="H60" s="31"/>
    </row>
    <row r="61" spans="1:8" ht="27">
      <c r="A61" s="29" t="str">
        <f>Language!B127</f>
        <v>2.2.9. Water safety management - Knowledge of use of correct practices of safe water management, especially with regard to source, storage, distribution, treatment and control methods</v>
      </c>
      <c r="B61" s="25" t="s">
        <v>228</v>
      </c>
      <c r="C61" s="62">
        <f t="shared" si="0"/>
        <v>1</v>
      </c>
      <c r="D61" s="71"/>
      <c r="E61" s="63"/>
      <c r="F61" s="44"/>
      <c r="G61" s="73"/>
      <c r="H61" s="31"/>
    </row>
    <row r="62" spans="1:8" ht="57.75" customHeight="1">
      <c r="A62" s="29" t="str">
        <f>Language!B128</f>
        <v>2.2.10. Solid and liquid waste management - Knowledge of solid and liquid waste treatment control methods and systems for detection, assessment and recommended control measures for present and potential risks from solid and liquid waste (including bilge water and ballast water for ships).</v>
      </c>
      <c r="B62" s="25" t="s">
        <v>228</v>
      </c>
      <c r="C62" s="62">
        <f t="shared" si="0"/>
        <v>1</v>
      </c>
      <c r="D62" s="71"/>
      <c r="E62" s="63"/>
      <c r="F62" s="44"/>
      <c r="G62" s="73"/>
      <c r="H62" s="31"/>
    </row>
    <row r="63" spans="1:8" ht="40.5">
      <c r="A63" s="29" t="str">
        <f>Language!B129</f>
        <v>2.2.11 Swimming pool and SPA - Knowledge of present and potential risks from recreational swimming and spa areas and methods and systems for detection, assessment and recommended control measures (including on board systems).</v>
      </c>
      <c r="B63" s="25" t="s">
        <v>478</v>
      </c>
      <c r="C63" s="62">
        <f t="shared" si="0"/>
        <v>0</v>
      </c>
      <c r="D63" s="71"/>
      <c r="E63" s="63"/>
      <c r="F63" s="44"/>
      <c r="G63" s="73"/>
      <c r="H63" s="31"/>
    </row>
    <row r="64" spans="1:8" ht="40.5">
      <c r="A64" s="29" t="str">
        <f>Language!B130</f>
        <v>2.2.12. Medical facilities - Knowledge of requirements, bio safety procedures, equipment, medical chest and environmental requirements for medical facilities, according to the size, type and kind of conveyance and related applicable guidelines (e.g. WHO, IMO, ILO, ICAO).</v>
      </c>
      <c r="B64" s="25" t="s">
        <v>478</v>
      </c>
      <c r="C64" s="62">
        <f t="shared" si="0"/>
        <v>0</v>
      </c>
      <c r="D64" s="71"/>
      <c r="E64" s="63"/>
      <c r="F64" s="44"/>
      <c r="G64" s="73"/>
      <c r="H64" s="31"/>
    </row>
    <row r="65" spans="1:8" ht="54">
      <c r="A65" s="69" t="str">
        <f>Language!B131</f>
        <v>2.3. Harmful contamination other than microbial contamination, such as radionuclear sources, could also be found on ships but is outside the scope of this guidance.  Both, national and international agencies exist to deal with radionuclear incidents and emergencies. The IHR National Focal Point should have the contact information for these agencies.</v>
      </c>
      <c r="B65" s="25" t="s">
        <v>478</v>
      </c>
      <c r="C65" s="62">
        <f t="shared" si="0"/>
        <v>0</v>
      </c>
      <c r="D65" s="71">
        <f>C65</f>
        <v>0</v>
      </c>
      <c r="E65" s="63"/>
      <c r="F65" s="44"/>
      <c r="G65" s="73"/>
      <c r="H65" s="31"/>
    </row>
    <row r="66" spans="1:8" ht="87" customHeight="1">
      <c r="A66" s="69" t="str">
        <f>Language!B132</f>
        <v>2.4. Facilities, equipment and supplies for use by inspection staff 
Facilities, equipment and supplies are available for use by inspection staff, according to the needs of its duties and kept in safe and hygienic conditions; including: communication devices, testing and sampling supplies and equipment, updated guidance tools and other technical information sources, personal protective equipment, vector control devices and supplies, records/data collection storage and forms; etc.</v>
      </c>
      <c r="B66" s="25" t="s">
        <v>477</v>
      </c>
      <c r="C66" s="62">
        <f t="shared" si="0"/>
        <v>0.5</v>
      </c>
      <c r="D66" s="71">
        <f>C66</f>
        <v>0.5</v>
      </c>
      <c r="E66" s="63"/>
      <c r="F66" s="44"/>
      <c r="G66" s="73"/>
      <c r="H66" s="31"/>
    </row>
    <row r="67" spans="1:8" ht="27">
      <c r="A67" s="59" t="str">
        <f>Language!B133</f>
        <v>(e)  To provide as far as practicable a programme and trained personnel for the control of vector and reservoirs in and near points of entry</v>
      </c>
      <c r="B67" s="39"/>
      <c r="C67" s="62"/>
      <c r="D67" s="71"/>
      <c r="E67" s="63"/>
      <c r="F67" s="44">
        <f>IF(COUNT(C68:C71)=0,"",AVERAGE(C68:C71))</f>
        <v>0.875</v>
      </c>
      <c r="G67" s="73"/>
      <c r="H67" s="31"/>
    </row>
    <row r="68" spans="1:8" ht="141" customHeight="1">
      <c r="A68" s="29" t="str">
        <f>Language!B135</f>
        <v>1.Plan for vector and reservoir control
Integrated vector control programme  in place, including special arrangements or agreement/contract covering the following areas:
 Passenger terminals 
 Cargo and containers terminals 
 Infrastructure and courtyards
 Service providers facilities at terminal and for conveyance ground support operation
  Surrounding areas of Point of entry (minimum 400 meters)</v>
      </c>
      <c r="B68" s="25" t="s">
        <v>228</v>
      </c>
      <c r="C68" s="62">
        <f>IF(B68="Y",1,IF(B68="N",0,0.5))</f>
        <v>1</v>
      </c>
      <c r="D68" s="71"/>
      <c r="E68" s="63"/>
      <c r="F68" s="44"/>
      <c r="G68" s="73"/>
      <c r="H68" s="31"/>
    </row>
    <row r="69" spans="1:8" ht="60.75" customHeight="1">
      <c r="A69" s="29" t="str">
        <f>Language!B136</f>
        <v>2. Trained personnel for control of vector and reservoirs
Adequate number of personnel with training and knowledge to detect and control public health risks of vectors and reservoirs as well as to oversee and audit services and facilities of the point of entry.</v>
      </c>
      <c r="B69" s="25" t="s">
        <v>228</v>
      </c>
      <c r="C69" s="62">
        <f t="shared" si="0"/>
        <v>1</v>
      </c>
      <c r="D69" s="71"/>
      <c r="E69" s="63"/>
      <c r="F69" s="44"/>
      <c r="G69" s="73"/>
      <c r="H69" s="31"/>
    </row>
    <row r="70" spans="1:8" ht="54">
      <c r="A70" s="29" t="str">
        <f>Language!B137</f>
        <v>3. Monitoring of vectors in the point of entry facilities and in the surrounding area of at least 400 meters from terminal.
Monitoring is continously done on site: vectors and reservoirs are detected, identified, tested for pathogens and controlled. Results of the latest audit of services and facilities are available and accessible</v>
      </c>
      <c r="B70" s="25" t="s">
        <v>477</v>
      </c>
      <c r="C70" s="62">
        <f t="shared" si="0"/>
        <v>0.5</v>
      </c>
      <c r="D70" s="71"/>
      <c r="E70" s="63"/>
      <c r="F70" s="44"/>
      <c r="G70" s="73"/>
      <c r="H70" s="31"/>
    </row>
    <row r="71" spans="1:8" ht="118.5" customHeight="1">
      <c r="A71" s="29" t="str">
        <f>Language!B138</f>
        <v>4. Dedicated space, equipment and supplies for use by vector and reservoir control staff.  
Dedicated and secure space/room for use by vector and reservoir control staff and for storage of  public health equipment and supplies, including: 
 insecticides, rodenticides, traps and application equipment
inspection equipment 
 workplace and supplies for staff to: prepare inspections, complete reports, and to prepare, calibrate and store sampling equipment</v>
      </c>
      <c r="B71" s="25" t="s">
        <v>228</v>
      </c>
      <c r="C71" s="95">
        <f t="shared" si="0"/>
        <v>1</v>
      </c>
      <c r="D71" s="96"/>
      <c r="E71" s="85"/>
      <c r="F71" s="86"/>
      <c r="G71" s="97"/>
      <c r="H71" s="31"/>
    </row>
    <row r="72" spans="1:8" ht="20.25" customHeight="1">
      <c r="A72" s="59" t="str">
        <f>Language!B139</f>
        <v xml:space="preserve">(f) Special capacities according to type of point of entry (airport): </v>
      </c>
      <c r="B72" s="39"/>
      <c r="C72" s="98"/>
      <c r="D72" s="99"/>
      <c r="E72" s="84"/>
      <c r="F72" s="87">
        <f>IF(COUNT(C73:C75)=0,"",AVERAGE(C73:C75))</f>
        <v>0</v>
      </c>
      <c r="G72" s="100"/>
      <c r="H72" s="31"/>
    </row>
    <row r="73" spans="1:8" ht="57" customHeight="1">
      <c r="A73" s="29" t="str">
        <f>Language!B141</f>
        <v>1.1 Procedures in place concerning communication of events for a suspected case of communicable disease or other public health related event on board aircraft, encompassing air traffic control, airport authorities and public health sector competent authorities.</v>
      </c>
      <c r="B73" s="25" t="s">
        <v>478</v>
      </c>
      <c r="C73" s="62">
        <f t="shared" si="0"/>
        <v>0</v>
      </c>
      <c r="D73" s="71"/>
      <c r="E73" s="63"/>
      <c r="F73" s="44"/>
      <c r="G73" s="73"/>
      <c r="H73" s="31"/>
    </row>
    <row r="74" spans="1:8" ht="57.75" customHeight="1">
      <c r="A74" s="29" t="str">
        <f>Language!B142</f>
        <v>1.2. Procedures in place to assess, monitor and safely apply aircraft disinsection and other vector control measures if required, according to WHO recommendations and guidance, as applicable (this procedures should be part of the integrated vector management control plan at the airport)</v>
      </c>
      <c r="B74" s="25" t="s">
        <v>478</v>
      </c>
      <c r="C74" s="62">
        <f>IF(B74="Y",1,IF(B74="N",0,0.5))</f>
        <v>0</v>
      </c>
      <c r="D74" s="71"/>
      <c r="E74" s="63"/>
      <c r="F74" s="44"/>
      <c r="G74" s="73"/>
      <c r="H74" s="31"/>
    </row>
    <row r="75" spans="1:8" ht="40.5">
      <c r="A75" s="29" t="str">
        <f>Language!B143</f>
        <v>1.3 Procedures concerning communication with aircraft and air transport operators regarding: free pratique (including radio free pratique) request and authorization; and health part of the General Declaration of Aircraft, if and when requested by national authorities</v>
      </c>
      <c r="B75" s="25" t="s">
        <v>478</v>
      </c>
      <c r="C75" s="62">
        <f>IF(B75="Y",1,IF(B75="N",0,0.5))</f>
        <v>0</v>
      </c>
      <c r="D75" s="71"/>
      <c r="E75" s="63"/>
      <c r="F75" s="44"/>
      <c r="G75" s="73"/>
      <c r="H75" s="31"/>
    </row>
    <row r="76" spans="1:8">
      <c r="A76" s="59" t="str">
        <f>Language!B235</f>
        <v xml:space="preserve">(f) Special capacities according to type of point of entry(port): </v>
      </c>
      <c r="B76" s="39"/>
      <c r="C76" s="62"/>
      <c r="D76" s="71"/>
      <c r="E76" s="63"/>
      <c r="F76" s="44">
        <f>IF(COUNT(C77:C78)=0,"", AVERAGE(C77:C78))</f>
        <v>0</v>
      </c>
      <c r="G76" s="73"/>
      <c r="H76" s="31"/>
    </row>
    <row r="77" spans="1:8" ht="40.5">
      <c r="A77" s="29" t="str">
        <f>Language!B145</f>
        <v>2.1 Procedures concerning communication with ship and ship industry operators regarding: free pratique (including radio free pratique) request and authorization; and the Maritime Health Declaration, if and when requested by national authorities</v>
      </c>
      <c r="B77" s="25" t="s">
        <v>478</v>
      </c>
      <c r="C77" s="62">
        <f>IF(B77="Y",1,IF(B77="N",0,0.5))</f>
        <v>0</v>
      </c>
      <c r="D77" s="71"/>
      <c r="E77" s="63"/>
      <c r="F77" s="44"/>
      <c r="G77" s="73"/>
      <c r="H77" s="31"/>
    </row>
    <row r="78" spans="1:8" ht="67.5" customHeight="1">
      <c r="A78" s="29" t="str">
        <f>Language!B146</f>
        <v>2.2 Arrangements in place for designated ship quarantine anchorage area, if and when requested, according to risk assessment (such as vector borne disease, ballast water, waste and other public health risks) and safety, security and facilitation principles, as applicable</v>
      </c>
      <c r="B78" s="25" t="s">
        <v>478</v>
      </c>
      <c r="C78" s="62">
        <f>IF(B78="Y",1,IF(B78="N",0,0.5))</f>
        <v>0</v>
      </c>
      <c r="D78" s="71"/>
      <c r="E78" s="63"/>
      <c r="F78" s="44"/>
      <c r="G78" s="73"/>
      <c r="H78" s="31"/>
    </row>
    <row r="79" spans="1:8">
      <c r="A79" s="59" t="str">
        <f>Language!B236</f>
        <v xml:space="preserve">(f) Special capacities according to type of point of entry(ground crossing): </v>
      </c>
      <c r="B79" s="70"/>
      <c r="C79" s="62"/>
      <c r="D79" s="71"/>
      <c r="E79" s="63"/>
      <c r="F79" s="44">
        <f>IF(COUNT(C80:C81)=0,"",AVERAGE(C80:C81))</f>
        <v>0.25</v>
      </c>
      <c r="G79" s="73"/>
      <c r="H79" s="31"/>
    </row>
    <row r="80" spans="1:8" ht="66.75" customHeight="1">
      <c r="A80" s="67" t="str">
        <f>Language!B232</f>
        <v>3.1 Procedures concerning communication with ground transport conveyances/ground crossing operators regarding border control measures when massive suspected cases or high public health related risk detected, if and when requested by national authority.</v>
      </c>
      <c r="B80" s="56" t="s">
        <v>477</v>
      </c>
      <c r="C80" s="62">
        <f>IF(B80="Y",1,IF(B80="N",0,0.5))</f>
        <v>0.5</v>
      </c>
      <c r="D80" s="71"/>
      <c r="E80" s="63"/>
      <c r="F80" s="44"/>
      <c r="G80" s="73"/>
      <c r="H80" s="31"/>
    </row>
    <row r="81" spans="1:8" ht="35.25" customHeight="1">
      <c r="A81" s="68" t="str">
        <f>Language!B233</f>
        <v>3.2 Arrangements in place for carrying out public health measures on affected ground transport conveyances, when recommended or requested by national authority.</v>
      </c>
      <c r="B81" s="56" t="s">
        <v>478</v>
      </c>
      <c r="C81" s="95">
        <f>IF(B81="Y",1,IF(B81="N",0,0.5))</f>
        <v>0</v>
      </c>
      <c r="D81" s="96"/>
      <c r="E81" s="85"/>
      <c r="F81" s="86"/>
      <c r="G81" s="97"/>
      <c r="H81" s="31"/>
    </row>
    <row r="82" spans="1:8">
      <c r="H82" s="88"/>
    </row>
  </sheetData>
  <customSheetViews>
    <customSheetView guid="{E0620457-8314-4453-99A0-1B4B90EFAFF4}" scale="75" showPageBreaks="1" printArea="1" view="pageBreakPreview" showRuler="0" topLeftCell="A76">
      <selection activeCell="A42" sqref="A42"/>
      <rowBreaks count="6" manualBreakCount="6">
        <brk id="13" max="7" man="1"/>
        <brk id="17" max="7" man="1"/>
        <brk id="36" max="7" man="1"/>
        <brk id="46" max="7" man="1"/>
        <brk id="59" max="7" man="1"/>
        <brk id="71" max="7" man="1"/>
      </rowBreaks>
      <pageMargins left="0.94488188976377963" right="0.15748031496062992" top="0.78740157480314965" bottom="0.78740157480314965" header="0.51181102362204722" footer="0.51181102362204722"/>
      <pageSetup scale="56" orientation="landscape" r:id="rId1"/>
      <headerFooter alignWithMargins="0"/>
    </customSheetView>
    <customSheetView guid="{7BE173F6-6DD4-498D-B4C9-B5A64A90DC86}" scale="75" showPageBreaks="1" printArea="1" view="pageBreakPreview" showRuler="0">
      <selection activeCell="A92" sqref="A92"/>
      <rowBreaks count="5" manualBreakCount="5">
        <brk id="17" max="7" man="1"/>
        <brk id="36" max="7" man="1"/>
        <brk id="46" max="7" man="1"/>
        <brk id="59" max="7" man="1"/>
        <brk id="71" max="7" man="1"/>
      </rowBreaks>
      <pageMargins left="0.94488188976377963" right="0.15748031496062992" top="0.78740157480314965" bottom="0.78740157480314965" header="0.51181102362204722" footer="0.51181102362204722"/>
      <pageSetup scale="56" orientation="landscape" r:id="rId2"/>
      <headerFooter alignWithMargins="0"/>
    </customSheetView>
    <customSheetView guid="{B69F6FA7-416F-435D-9B09-75B32E10761F}" scale="75" showPageBreaks="1" printArea="1" showRuler="0">
      <selection activeCell="I3" sqref="I3"/>
      <rowBreaks count="1" manualBreakCount="1">
        <brk id="17" max="16383" man="1"/>
      </rowBreaks>
      <colBreaks count="2" manualBreakCount="2">
        <brk id="1" max="5" man="1"/>
        <brk id="2" max="1048575" man="1"/>
      </colBreaks>
      <pageMargins left="0.78740157499999996" right="0.78740157499999996" top="0.984251969" bottom="0.984251969" header="0.5" footer="0.5"/>
      <pageSetup scale="98" orientation="landscape" horizontalDpi="300" verticalDpi="300" r:id="rId3"/>
      <headerFooter alignWithMargins="0"/>
    </customSheetView>
    <customSheetView guid="{084E72A0-E2F1-4E5C-8A06-61C30C44C787}" scale="75" showPageBreaks="1" printArea="1" showRuler="0">
      <selection activeCell="I3" sqref="I3"/>
      <rowBreaks count="1" manualBreakCount="1">
        <brk id="17" max="16383" man="1"/>
      </rowBreaks>
      <colBreaks count="2" manualBreakCount="2">
        <brk id="1" max="5" man="1"/>
        <brk id="2" max="1048575" man="1"/>
      </colBreaks>
      <pageMargins left="0.78740157499999996" right="0.78740157499999996" top="0.984251969" bottom="0.984251969" header="0.5" footer="0.5"/>
      <pageSetup scale="98" orientation="landscape" horizontalDpi="300" verticalDpi="300" r:id="rId4"/>
      <headerFooter alignWithMargins="0"/>
    </customSheetView>
    <customSheetView guid="{4F6E7C1A-2400-474E-9C37-A9161097D810}" scale="75" showPageBreaks="1" printArea="1" view="pageBreakPreview" showRuler="0">
      <selection activeCell="A92" sqref="A92"/>
      <rowBreaks count="6" manualBreakCount="6">
        <brk id="17" max="7" man="1"/>
        <brk id="36" max="7" man="1"/>
        <brk id="46" max="7" man="1"/>
        <brk id="59" max="7" man="1"/>
        <brk id="70" max="7" man="1"/>
        <brk id="71" max="7" man="1"/>
      </rowBreaks>
      <pageMargins left="0.94488188976377963" right="0.15748031496062992" top="0.78740157480314965" bottom="0.78740157480314965" header="0.51181102362204722" footer="0.51181102362204722"/>
      <pageSetup scale="56" orientation="landscape" r:id="rId5"/>
      <headerFooter alignWithMargins="0"/>
    </customSheetView>
    <customSheetView guid="{A9BB700F-9925-461E-AE50-D87D28516CAD}" scale="75" printArea="1" showRuler="0">
      <selection activeCell="I3" sqref="I3"/>
      <rowBreaks count="1" manualBreakCount="1">
        <brk id="17" max="16383" man="1"/>
      </rowBreaks>
      <colBreaks count="2" manualBreakCount="2">
        <brk id="1" max="5" man="1"/>
        <brk id="2" max="1048575" man="1"/>
      </colBreaks>
      <pageMargins left="0.78740157499999996" right="0.78740157499999996" top="0.984251969" bottom="0.984251969" header="0.5" footer="0.5"/>
      <pageSetup scale="98" orientation="landscape" horizontalDpi="300" verticalDpi="300" r:id="rId6"/>
      <headerFooter alignWithMargins="0"/>
    </customSheetView>
    <customSheetView guid="{7FD4BC23-1966-4E07-B6C8-958F6F56588B}" scale="75" showPageBreaks="1" printArea="1" view="pageBreakPreview" showRuler="0" topLeftCell="A7">
      <selection activeCell="A98" sqref="A98"/>
      <rowBreaks count="5" manualBreakCount="5">
        <brk id="12" max="7" man="1"/>
        <brk id="28" max="7" man="1"/>
        <brk id="42" max="7" man="1"/>
        <brk id="52" max="7" man="1"/>
        <brk id="68" max="7" man="1"/>
      </rowBreaks>
      <pageMargins left="0.78740157499999996" right="0.78740157499999996" top="0.984251969" bottom="0.984251969" header="0.5" footer="0.5"/>
      <pageSetup scale="51" orientation="landscape" horizontalDpi="300" verticalDpi="300" r:id="rId7"/>
      <headerFooter alignWithMargins="0"/>
    </customSheetView>
    <customSheetView guid="{0E75C15A-28F7-4E8D-9B10-2EDDF7CF337A}" scale="75" showPageBreaks="1" printArea="1" view="pageBreakPreview" topLeftCell="A76">
      <selection activeCell="A42" sqref="A42"/>
      <rowBreaks count="6" manualBreakCount="6">
        <brk id="13" max="7" man="1"/>
        <brk id="17" max="7" man="1"/>
        <brk id="36" max="7" man="1"/>
        <brk id="46" max="7" man="1"/>
        <brk id="59" max="7" man="1"/>
        <brk id="71" max="7" man="1"/>
      </rowBreaks>
      <pageMargins left="0.94488188976377963" right="0.15748031496062992" top="0.78740157480314965" bottom="0.78740157480314965" header="0.51181102362204722" footer="0.51181102362204722"/>
      <pageSetup scale="56" orientation="landscape" r:id="rId8"/>
      <headerFooter alignWithMargins="0"/>
    </customSheetView>
  </customSheetViews>
  <phoneticPr fontId="1" type="noConversion"/>
  <dataValidations count="3">
    <dataValidation type="list" allowBlank="1" showInputMessage="1" showErrorMessage="1" sqref="B73:B75 B77:B78 B80:B81 B40:B44 B8:B10 B13:B14 B16:B17 B20 B22:B36 B4:B6 B46:B49 B69:B71 B53:B66" xr:uid="{00000000-0002-0000-0400-000000000000}">
      <formula1>"Y, N, Partial"</formula1>
    </dataValidation>
    <dataValidation type="list" allowBlank="1" showInputMessage="1" showErrorMessage="1" sqref="B68 B51" xr:uid="{00000000-0002-0000-0400-000001000000}">
      <formula1>"Y,N,Partial"</formula1>
    </dataValidation>
    <dataValidation type="list" allowBlank="1" showInputMessage="1" showErrorMessage="1" sqref="I36:I37 I43:I44 I19:I26 I8:I9 I11:I16 I28:I32" xr:uid="{00000000-0002-0000-0400-000002000000}">
      <formula1>"Y, N, na"</formula1>
    </dataValidation>
  </dataValidations>
  <pageMargins left="0.94488188976377963" right="0.15748031496062992" top="0.78740157480314965" bottom="0.78740157480314965" header="0.51181102362204722" footer="0.51181102362204722"/>
  <pageSetup scale="56" orientation="landscape" r:id="rId9"/>
  <headerFooter alignWithMargins="0"/>
  <rowBreaks count="6" manualBreakCount="6">
    <brk id="13" max="7" man="1"/>
    <brk id="17" max="7" man="1"/>
    <brk id="36" max="7" man="1"/>
    <brk id="46" max="7" man="1"/>
    <brk id="59" max="7" man="1"/>
    <brk id="7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8"/>
  </sheetPr>
  <dimension ref="A1:I49"/>
  <sheetViews>
    <sheetView view="pageBreakPreview" zoomScale="70" zoomScaleNormal="75" zoomScaleSheetLayoutView="70" workbookViewId="0">
      <selection activeCell="G4" sqref="G4"/>
    </sheetView>
  </sheetViews>
  <sheetFormatPr defaultColWidth="10.61328125" defaultRowHeight="13.5"/>
  <cols>
    <col min="1" max="1" width="119.15234375" style="2" customWidth="1"/>
    <col min="2" max="2" width="10.61328125" style="12"/>
    <col min="3" max="3" width="8.84375" style="2" customWidth="1"/>
    <col min="4" max="4" width="8.921875" style="2" customWidth="1"/>
    <col min="5" max="5" width="9.15234375" style="2" customWidth="1"/>
    <col min="6" max="6" width="8.53515625" style="2" customWidth="1"/>
    <col min="7" max="7" width="45.07421875" style="2" customWidth="1"/>
    <col min="8" max="16384" width="10.61328125" style="2"/>
  </cols>
  <sheetData>
    <row r="1" spans="1:9" ht="35">
      <c r="A1" s="173" t="str">
        <f>Language!B150</f>
        <v>B) Core capacity requirements for designated airports, ports and ground crossings.                      II - For responding to events that may constitute PHEIC  (Emergencies)</v>
      </c>
      <c r="B1" s="174"/>
      <c r="C1" s="175"/>
      <c r="D1" s="153"/>
      <c r="E1" s="170"/>
      <c r="F1" s="176">
        <f>IF(COUNT(E2:E40)=0,"'",AVERAGE(E2:E40))</f>
        <v>0.81547619047619058</v>
      </c>
      <c r="G1" s="177" t="s">
        <v>394</v>
      </c>
      <c r="H1" s="156"/>
      <c r="I1" s="156"/>
    </row>
    <row r="2" spans="1:9" ht="70">
      <c r="A2" s="150" t="str">
        <f>Language!B151</f>
        <v xml:space="preserve"> (a) to provide appropriate public health emergency  response by establishing and maintaining a Public Health Emergency Contingency Plan, including the nomination  of a coordinator and contact points for relevant point of entry, public health and other agencies and services</v>
      </c>
      <c r="B2" s="178"/>
      <c r="C2" s="179"/>
      <c r="D2" s="165"/>
      <c r="E2" s="161">
        <f>IF(COUNT(C3:C5)=0,"",AVERAGE(C3:C5))</f>
        <v>0.83333333333333337</v>
      </c>
      <c r="F2" s="180"/>
      <c r="G2" s="181"/>
      <c r="H2" s="156"/>
      <c r="I2" s="156"/>
    </row>
    <row r="3" spans="1:9" ht="74.25" customHeight="1">
      <c r="A3" s="149" t="str">
        <f>Language!B153</f>
        <v>1.Public health emergency contingency plan
An agreed, updated, documented public health emergency contingency plan, integrated
with other public health response plans (national/intermediate/local levels) and other emergency operational plans at point of entry, covering relevant services at point of entry and disseminated to all key stakeholders</v>
      </c>
      <c r="B3" s="182" t="s">
        <v>228</v>
      </c>
      <c r="C3" s="179">
        <f>IF(B3="Y",1,IF(B3="N",0,0.5))</f>
        <v>1</v>
      </c>
      <c r="D3" s="165"/>
      <c r="E3" s="161"/>
      <c r="F3" s="180"/>
      <c r="G3" s="181"/>
      <c r="H3" s="156"/>
      <c r="I3" s="156"/>
    </row>
    <row r="4" spans="1:9" ht="257.25" customHeight="1">
      <c r="A4" s="149" t="str">
        <f>Language!B154</f>
        <v xml:space="preserve">2. Integration with other response plans
A clearly structured allocation of functions within the public health emergency contingency plan, for all services and sectors involved at point of entry to carry out policy /guidance, coordination, management and evaluation functions during a public health response:
 Coordinator/committee identified; 
 Sub-sector/ services contacts and plans in place
 Sub-sector/services contact points identified.
 contact points for key sectors/services at point of entry identified/nominated and details shared with competent authority.
 integration with possible sectoral plans contact points of key sectors/services at point of entry, including public health, immigration, transportation, security, public information/media
 Identification of mechanism/system in operation and procedures in place for communication/collaboration between public health authorities, within national health surveillance system, with regard to reporting, information exchange, assessment and coordinated response, in coordination with national, intermediate and local public health alert and response plans.
 a reliable system for informing the local competent authority in charge to
implement health measures of the pending arrival of a suspected case of a 
communicable disease, when traffic control or others authorities at point of entry
have been notified of this by conveyances operators; </v>
      </c>
      <c r="B4" s="182" t="s">
        <v>228</v>
      </c>
      <c r="C4" s="179">
        <f>IF(B4="Y",1,IF(B4="N",0,0.5))</f>
        <v>1</v>
      </c>
      <c r="D4" s="160"/>
      <c r="E4" s="161"/>
      <c r="F4" s="180"/>
      <c r="G4" s="181"/>
      <c r="H4" s="156"/>
      <c r="I4" s="156"/>
    </row>
    <row r="5" spans="1:9" ht="63" customHeight="1">
      <c r="A5" s="149" t="str">
        <f>Language!B155</f>
        <v xml:space="preserve">3. Training and/or drill exercises
Periodic training and/or drill exercises to familiarize contact points of key sectors/services at point of entry with the public health contingency plan and their respective roles and functions within it. </v>
      </c>
      <c r="B5" s="182" t="s">
        <v>477</v>
      </c>
      <c r="C5" s="179">
        <f>IF(B5="Y",1,IF(B5="N",0,0.5))</f>
        <v>0.5</v>
      </c>
      <c r="D5" s="160"/>
      <c r="E5" s="161"/>
      <c r="F5" s="180"/>
      <c r="G5" s="181"/>
      <c r="H5" s="156"/>
      <c r="I5" s="156"/>
    </row>
    <row r="6" spans="1:9" ht="54.75" customHeight="1">
      <c r="A6" s="150" t="str">
        <f>Language!B156</f>
        <v>(b) to provide assessment of, and care for, affected travellers or animals by establishing arrangements with local medical and veterinary facilities for their isolation, treatment and other support services that may be required</v>
      </c>
      <c r="B6" s="183"/>
      <c r="C6" s="179"/>
      <c r="D6" s="165"/>
      <c r="E6" s="161">
        <f>IF(COUNT(D7:D14)=0,"",AVERAGE(D7:D14))</f>
        <v>0.83333333333333337</v>
      </c>
      <c r="F6" s="180"/>
      <c r="G6" s="184"/>
      <c r="H6" s="156"/>
      <c r="I6" s="156"/>
    </row>
    <row r="7" spans="1:9" ht="17.5">
      <c r="A7" s="163" t="str">
        <f>Language!B157</f>
        <v>1. Affected travellers on board</v>
      </c>
      <c r="B7" s="185"/>
      <c r="C7" s="179"/>
      <c r="D7" s="160">
        <f>C8</f>
        <v>1</v>
      </c>
      <c r="E7" s="161"/>
      <c r="F7" s="180"/>
      <c r="G7" s="186"/>
      <c r="H7" s="156"/>
      <c r="I7" s="156"/>
    </row>
    <row r="8" spans="1:9" ht="70.5" customHeight="1">
      <c r="A8" s="187" t="str">
        <f>Language!B158</f>
        <v xml:space="preserve">Administrative arrangements and written procedures are in place and agreed with local
authorities, conveyance operators and service providers for information sharing and coordinated intersectoral alert and response actions for affected conveyances regarding support and decision making for ill or suspect traveller on board, as part of the public health emergency contingency plan. </v>
      </c>
      <c r="B8" s="188" t="s">
        <v>228</v>
      </c>
      <c r="C8" s="189">
        <f>IF(B8="Y",1,IF(B8="N",0,0.5))</f>
        <v>1</v>
      </c>
      <c r="D8" s="167"/>
      <c r="E8" s="168"/>
      <c r="F8" s="190"/>
      <c r="G8" s="186"/>
      <c r="H8" s="156"/>
      <c r="I8" s="156"/>
    </row>
    <row r="9" spans="1:9" ht="24" customHeight="1">
      <c r="A9" s="163" t="str">
        <f>Language!B159</f>
        <v>2. Assessment of, and care for affected travellers</v>
      </c>
      <c r="B9" s="174"/>
      <c r="C9" s="191"/>
      <c r="D9" s="153">
        <f>IF(COUNT(C10:C11)=0,"",AVERAGE(C10:C11))</f>
        <v>0.5</v>
      </c>
      <c r="E9" s="170"/>
      <c r="F9" s="192"/>
      <c r="G9" s="193"/>
      <c r="H9" s="156"/>
      <c r="I9" s="156"/>
    </row>
    <row r="10" spans="1:9" ht="223.5" customHeight="1">
      <c r="A10" s="149" t="str">
        <f>Language!B160</f>
        <v>2.1. Access to treatment, isolation and diagnostic facilities
Administrative arrangements and a written, formal agreement, such as memorandum of understanding, are in place with local and/or nearby hospitals, clinics, health services, to receive affected travellers from the point of entry for isolation, treatment and other support services
 This agreement should describe the potential nature of the risk (e.g. infectious disease, other sources of contamination) and the responsibilities of each signatory;
 Reference source, date and expiry of the agreement;
 Facilities and types of health care covered (e.g. assessment, isolation, treatment such as first aid, intensive care unit, contagious disease reference centre, etc.);
 Competent/qualified personnel assigned for prompt assessment, care and isolation of  affected travellers;
 Access to laboratory facilities;
 Access to necessary equipment, supplies and personal protective equipment (e.g. PPE) ;
 Procedures in place for routine written reports of traveller transfer, follow-up care and results of laboratory analysis.
 Arrangements for translation and interpreters (?)</v>
      </c>
      <c r="B10" s="188" t="s">
        <v>478</v>
      </c>
      <c r="C10" s="179">
        <f>IF(B10="Y",1,IF(B10="N",0,0.5))</f>
        <v>0</v>
      </c>
      <c r="D10" s="160"/>
      <c r="E10" s="161"/>
      <c r="F10" s="180"/>
      <c r="G10" s="181"/>
      <c r="H10" s="156"/>
      <c r="I10" s="156"/>
    </row>
    <row r="11" spans="1:9" ht="128.25" customHeight="1">
      <c r="A11" s="149" t="str">
        <f>Language!B161</f>
        <v xml:space="preserve">2.2. Key information regarding treatment, isolation and diagnostic facilities
and transport of affected travellers
List of all facilities to which affected travellers from the point of entry are to be transferred and names and key contact information (address, phone number, distance from point of entry and map of  routes) created , disseminated and maintained/updated, regularly tested for accuracy and accessible to all relevant personnel.
Key information provided to transportation services regarding the name, address, distance and route to hospitals/ clinics facility to which affected travellers from the points of entry must be taken. </v>
      </c>
      <c r="B11" s="188" t="s">
        <v>228</v>
      </c>
      <c r="C11" s="179">
        <f>IF(B11="Y",1,IF(B11="N",0,0.5))</f>
        <v>1</v>
      </c>
      <c r="D11" s="160"/>
      <c r="E11" s="161"/>
      <c r="F11" s="180"/>
      <c r="G11" s="181"/>
      <c r="H11" s="156"/>
      <c r="I11" s="156"/>
    </row>
    <row r="12" spans="1:9" ht="17.5">
      <c r="A12" s="163" t="str">
        <f>Language!B162</f>
        <v>3. Assessment, care and isolation of affected animals</v>
      </c>
      <c r="B12" s="183"/>
      <c r="C12" s="179"/>
      <c r="D12" s="160">
        <f>IF(COUNT(C13:C14)=0,"",AVERAGE(C13:C14))</f>
        <v>1</v>
      </c>
      <c r="E12" s="161"/>
      <c r="F12" s="180"/>
      <c r="G12" s="184"/>
      <c r="H12" s="156"/>
      <c r="I12" s="156"/>
    </row>
    <row r="13" spans="1:9" ht="137.25" customHeight="1">
      <c r="A13" s="149" t="str">
        <f>Language!B163</f>
        <v>3.1. A written, formal agreement in place with veterinary centres to provide diagnostic tests, assessment and recommended measures related to affected animals 
 Staff trained in infection control and available on-site or on-call to examine affected animals; 
 Standby infection control plan, including  adequate equipment and procedures to manage or to use other clinical care facilities to deal with heightened level of  public health risk (other than routine level risk) ;
 Personal protective equipment and personnel trained available to carry out assessment, treatment and isolation of affected animals; 
Written reports of results of affected animal diagnostic tests, follow-up care and infection control.</v>
      </c>
      <c r="B13" s="188" t="s">
        <v>228</v>
      </c>
      <c r="C13" s="179">
        <f>IF(B13="Y",1,IF(B13="N",0,0.5))</f>
        <v>1</v>
      </c>
      <c r="D13" s="160"/>
      <c r="E13" s="161"/>
      <c r="F13" s="180"/>
      <c r="G13" s="181"/>
      <c r="H13" s="156"/>
      <c r="I13" s="156"/>
    </row>
    <row r="14" spans="1:9" ht="69.75" customHeight="1">
      <c r="A14" s="149" t="str">
        <f>Language!B164</f>
        <v>3.2. Referral and transport of animals to designated veterinary facility  through appropriate safe transport  arrangements.  
Documented administrative arrangements are in place :
 Cleaning/disinfection equipment and supplies and personnel familiar with these procedures;
 Personal protective equipment to transport staff.</v>
      </c>
      <c r="B14" s="188" t="s">
        <v>228</v>
      </c>
      <c r="C14" s="179">
        <f>IF(B14="Y",1,IF(B14="N",0,0.5))</f>
        <v>1</v>
      </c>
      <c r="D14" s="160"/>
      <c r="E14" s="161"/>
      <c r="F14" s="180"/>
      <c r="G14" s="181"/>
      <c r="H14" s="156"/>
      <c r="I14" s="156"/>
    </row>
    <row r="15" spans="1:9" ht="25.5" customHeight="1">
      <c r="A15" s="150" t="str">
        <f>Language!B165</f>
        <v>(c) to provide appropriate space, separate from other travellers, to interview suspect or affected persons</v>
      </c>
      <c r="B15" s="183"/>
      <c r="C15" s="189"/>
      <c r="D15" s="167"/>
      <c r="E15" s="168">
        <f>IF(COUNT(C16:C18)=0,"",AVERAGE(C16:C18))</f>
        <v>0.66666666666666663</v>
      </c>
      <c r="F15" s="190"/>
      <c r="G15" s="186"/>
      <c r="H15" s="156"/>
      <c r="I15" s="156"/>
    </row>
    <row r="16" spans="1:9" ht="93" customHeight="1">
      <c r="A16" s="149" t="str">
        <f>Language!B167</f>
        <v xml:space="preserve">1. Space to interview suspect or affected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  Desirable to have independent exit passage which suspect travellers can be transported to medical care facilities, if needed, and avoid infecting  other persons.
Arrangements for translation and interpreters where needed </v>
      </c>
      <c r="B16" s="182" t="s">
        <v>477</v>
      </c>
      <c r="C16" s="191">
        <f>IF(B16="Y",1,IF(B16="N",0,0.5))</f>
        <v>0.5</v>
      </c>
      <c r="D16" s="153"/>
      <c r="E16" s="170"/>
      <c r="F16" s="192"/>
      <c r="G16" s="181"/>
      <c r="H16" s="156"/>
      <c r="I16" s="156"/>
    </row>
    <row r="17" spans="1:9" ht="54" customHeight="1">
      <c r="A17" s="149" t="str">
        <f>Language!B168</f>
        <v xml:space="preserve">2. Regularly updated, documented, tested on-site control measures, including equipment and products for cleaning, disinfection and decontamination, for the purpose of elimination all possible contamination at the facility used to interview affected travellers, . </v>
      </c>
      <c r="B17" s="188" t="s">
        <v>477</v>
      </c>
      <c r="C17" s="179">
        <f>IF(B17="Y",1,IF(B17="N",0,0.5))</f>
        <v>0.5</v>
      </c>
      <c r="D17" s="160"/>
      <c r="E17" s="161"/>
      <c r="F17" s="180"/>
      <c r="G17" s="181"/>
      <c r="H17" s="156"/>
      <c r="I17" s="156"/>
    </row>
    <row r="18" spans="1:9" ht="51.75" customHeight="1">
      <c r="A18" s="149" t="str">
        <f>Language!B169</f>
        <v>3. Personal protective equipment (PPE) for interviewing ill travellers 
Access to necessary equipment (e.g. PPE) for initial interview and triage. Personnel use personal protective equipment for initial interview and triage.</v>
      </c>
      <c r="B18" s="188" t="s">
        <v>228</v>
      </c>
      <c r="C18" s="179">
        <f>IF(B18="Y",1,IF(B18="N",0,0.5))</f>
        <v>1</v>
      </c>
      <c r="D18" s="160"/>
      <c r="E18" s="161"/>
      <c r="F18" s="180"/>
      <c r="G18" s="181"/>
      <c r="H18" s="156"/>
      <c r="I18" s="156"/>
    </row>
    <row r="19" spans="1:9" ht="35">
      <c r="A19" s="150" t="str">
        <f>Language!B170</f>
        <v>(d) to provide for the assessment and, if required, quarantine of suspect travellers, preferably in facilities away from the point of entry</v>
      </c>
      <c r="B19" s="183"/>
      <c r="C19" s="179"/>
      <c r="D19" s="160"/>
      <c r="E19" s="161">
        <f>IF(COUNT(D20:D25)=0,"",AVERAGE(D20:D25))</f>
        <v>0.75</v>
      </c>
      <c r="F19" s="180"/>
      <c r="G19" s="184"/>
      <c r="H19" s="156"/>
      <c r="I19" s="156"/>
    </row>
    <row r="20" spans="1:9" ht="18" customHeight="1">
      <c r="A20" s="163" t="str">
        <f>Language!B171</f>
        <v>1. Assessment of suspect travellers</v>
      </c>
      <c r="B20" s="183"/>
      <c r="C20" s="179"/>
      <c r="D20" s="160">
        <f>IF(COUNT(C21:C22)=0,"",AVERAGE(C21:C22))</f>
        <v>1</v>
      </c>
      <c r="E20" s="161"/>
      <c r="F20" s="180"/>
      <c r="G20" s="184"/>
      <c r="H20" s="156"/>
      <c r="I20" s="156"/>
    </row>
    <row r="21" spans="1:9" ht="72" customHeight="1">
      <c r="A21" s="149" t="str">
        <f>Language!B172</f>
        <v>1.1. Staff
Appropriate number of trained personnel, proportional to the volume and frequency of travellers, available at short notice, on or off site, to interview and to provide first assessment of suspect travellers on a timely basis.</v>
      </c>
      <c r="B21" s="188" t="s">
        <v>228</v>
      </c>
      <c r="C21" s="179">
        <f>IF(B21="Y",1,IF(B21="N",0,0.5))</f>
        <v>1</v>
      </c>
      <c r="D21" s="160"/>
      <c r="E21" s="161"/>
      <c r="F21" s="180"/>
      <c r="G21" s="181"/>
      <c r="H21" s="156"/>
      <c r="I21" s="156"/>
    </row>
    <row r="22" spans="1:9" ht="72" customHeight="1">
      <c r="A22" s="149" t="str">
        <f>Language!B173</f>
        <v>1.2. Procedures for reporting 
Procedures in place for reporting to the competent authority at the point of entry events related to travellers, indicative of infectious disease or evidence of a public health risk to ensure appropriate assessment, care and other public health measures</v>
      </c>
      <c r="B22" s="188" t="s">
        <v>228</v>
      </c>
      <c r="C22" s="179">
        <f>IF(B22="Y",1,IF(B22="N",0,0.5))</f>
        <v>1</v>
      </c>
      <c r="D22" s="160"/>
      <c r="E22" s="161"/>
      <c r="F22" s="180"/>
      <c r="G22" s="181"/>
      <c r="H22" s="156"/>
      <c r="I22" s="156"/>
    </row>
    <row r="23" spans="1:9" ht="30.75" customHeight="1">
      <c r="A23" s="163" t="str">
        <f>Language!B174</f>
        <v>2. Quarantine of suspect travellers</v>
      </c>
      <c r="B23" s="183"/>
      <c r="C23" s="179"/>
      <c r="D23" s="160">
        <f>IF(COUNT(C24:C25)=0,"",AVERAGE(C24:C25))</f>
        <v>0.5</v>
      </c>
      <c r="E23" s="161"/>
      <c r="F23" s="180"/>
      <c r="G23" s="184"/>
      <c r="H23" s="156"/>
      <c r="I23" s="156"/>
    </row>
    <row r="24" spans="1:9" ht="241.5" customHeight="1">
      <c r="A24" s="149" t="str">
        <f>Language!B175</f>
        <v>2.1. Designation of facilities
Administrative arrangements and a written, formal agreement, such as memorandum of
understanding, are in place with local and/or nearby hospitals, clinics, health services, or other facilities to receive suspect travellers from the point of entry for quarantine and other support services (preferably away from the point of entry).
 This agreement should describe the potential nature of the risk (e.g. infectious disease; other sources of contamination) and the responsibilities of each signatory;
 Reference source, date and expiry of the agreement;
 Facilities and type of support and logistics services covered;
 Competent/qualified personnel for quarantine of  suspected travellers, assigned to these duties;
 Access to laboratory facilities;
 Access to necessary equipment, supplies and personal protective equipment (e.g. PPE) ;
 Procedures in place for routine written reports of traveller transfer, follow-up care and results of laboratory analysis.
Arrangements for translation and interpreters where needed(?)</v>
      </c>
      <c r="B24" s="188" t="s">
        <v>478</v>
      </c>
      <c r="C24" s="179">
        <f>IF(B24="Y",1,IF(B24="N",0,0.5))</f>
        <v>0</v>
      </c>
      <c r="D24" s="160"/>
      <c r="E24" s="161"/>
      <c r="F24" s="180"/>
      <c r="G24" s="181"/>
      <c r="H24" s="156"/>
      <c r="I24" s="156"/>
    </row>
    <row r="25" spans="1:9" ht="69.75" customHeight="1">
      <c r="A25" s="149" t="str">
        <f>Language!B176</f>
        <v>2.2. Staff
Appropriate number of trained personnel at the quarantine facility to recognize disease symptoms and who are familiar with procedures and measures for suspect travellers</v>
      </c>
      <c r="B25" s="188" t="s">
        <v>228</v>
      </c>
      <c r="C25" s="189">
        <f>IF(B25="Y",1,IF(B25="N",0,0.5))</f>
        <v>1</v>
      </c>
      <c r="D25" s="167"/>
      <c r="E25" s="168"/>
      <c r="F25" s="190"/>
      <c r="G25" s="181"/>
      <c r="H25" s="156"/>
      <c r="I25" s="156"/>
    </row>
    <row r="26" spans="1:9" ht="52.5" customHeight="1">
      <c r="A26" s="150" t="str">
        <f>Language!B177</f>
        <v>(e) to apply recommended measures to disinsect, derat, disinfect, decontaminate or otherwise treat baggage, cargo, containers, conveyances, goods or postal parcels including, when appropriate, at locations specially designated and equipped for this purpose</v>
      </c>
      <c r="B26" s="174"/>
      <c r="C26" s="191"/>
      <c r="D26" s="153"/>
      <c r="E26" s="170">
        <f>IF(COUNT(C27:C30)=0,"",AVERAGE(C27:C30))</f>
        <v>0.625</v>
      </c>
      <c r="F26" s="192"/>
      <c r="G26" s="193"/>
      <c r="H26" s="156"/>
      <c r="I26" s="156"/>
    </row>
    <row r="27" spans="1:9" ht="166.5" customHeight="1">
      <c r="A27" s="194" t="str">
        <f>Language!B179</f>
        <v xml:space="preserve">1.Location for application of recommended measures - Depending on the movement of  baggage, cargo, containers, conveyances, goods and postal parcels, a specially equipped location should be designated, for:
 disinsecting
 deratting
 disinfecting
 decontaminating
                                                                                                                                                                                            The location should be properly designed to avoid possible injury/discomfort/harm to persons and damage to the environment. Factors such as wind direction and distance to human habitats should be taken into consideration, </v>
      </c>
      <c r="B27" s="188" t="s">
        <v>478</v>
      </c>
      <c r="C27" s="179">
        <f>IF(B27="Y",1,IF(B27="N",0,0.5))</f>
        <v>0</v>
      </c>
      <c r="D27" s="160"/>
      <c r="E27" s="161"/>
      <c r="F27" s="180"/>
      <c r="G27" s="181"/>
      <c r="H27" s="156"/>
      <c r="I27" s="156"/>
    </row>
    <row r="28" spans="1:9" ht="39" customHeight="1">
      <c r="A28" s="149" t="str">
        <f>Language!B180</f>
        <v xml:space="preserve">2. Standard operational procedures
Documented, updated and tested standard operational procedures are in place </v>
      </c>
      <c r="B28" s="188" t="s">
        <v>228</v>
      </c>
      <c r="C28" s="179">
        <f>IF(B28="Y",1,IF(B28="N",0,0.5))</f>
        <v>1</v>
      </c>
      <c r="D28" s="160"/>
      <c r="E28" s="161"/>
      <c r="F28" s="180"/>
      <c r="G28" s="181"/>
      <c r="H28" s="156"/>
      <c r="I28" s="156"/>
    </row>
    <row r="29" spans="1:9" ht="51" customHeight="1">
      <c r="A29" s="149" t="str">
        <f>Language!B181</f>
        <v>3. Trained staff
Appropriate number of trained personnel available to apply health measures according to technical requirements, adequately and in a timely manner.</v>
      </c>
      <c r="B29" s="188" t="s">
        <v>477</v>
      </c>
      <c r="C29" s="179">
        <f>IF(B29="Y",1,IF(B29="N",0,0.5))</f>
        <v>0.5</v>
      </c>
      <c r="D29" s="160"/>
      <c r="E29" s="161"/>
      <c r="F29" s="180"/>
      <c r="G29" s="181"/>
      <c r="H29" s="156"/>
      <c r="I29" s="156"/>
    </row>
    <row r="30" spans="1:9" ht="37.5" customHeight="1">
      <c r="A30" s="149" t="str">
        <f>Language!B182</f>
        <v>4. Personal protective equipment
Equipment available and staff trained in application of personal protective equipment</v>
      </c>
      <c r="B30" s="188" t="s">
        <v>228</v>
      </c>
      <c r="C30" s="179">
        <f>IF(B30="Y",1,IF(B30="N",0,0.5))</f>
        <v>1</v>
      </c>
      <c r="D30" s="160"/>
      <c r="E30" s="161"/>
      <c r="F30" s="180"/>
      <c r="G30" s="181"/>
      <c r="H30" s="156"/>
      <c r="I30" s="156"/>
    </row>
    <row r="31" spans="1:9" ht="23.25" customHeight="1">
      <c r="A31" s="150" t="str">
        <f>Language!B183</f>
        <v>(f) to apply entry or exit controls for arriving and departing travellers</v>
      </c>
      <c r="B31" s="183"/>
      <c r="C31" s="179"/>
      <c r="D31" s="160"/>
      <c r="E31" s="161">
        <f>D32</f>
        <v>1</v>
      </c>
      <c r="F31" s="180"/>
      <c r="G31" s="184"/>
      <c r="H31" s="156"/>
      <c r="I31" s="156"/>
    </row>
    <row r="32" spans="1:9" ht="27" customHeight="1">
      <c r="A32" s="163" t="str">
        <f>Language!B184</f>
        <v>1. Entry or exit controls for travellers</v>
      </c>
      <c r="B32" s="183"/>
      <c r="C32" s="179"/>
      <c r="D32" s="160">
        <f>C33</f>
        <v>1</v>
      </c>
      <c r="E32" s="161"/>
      <c r="F32" s="180"/>
      <c r="G32" s="184"/>
      <c r="H32" s="156"/>
      <c r="I32" s="156"/>
    </row>
    <row r="33" spans="1:9" ht="288" customHeight="1">
      <c r="A33" s="149" t="str">
        <f>Language!B185</f>
        <v xml:space="preserve"> A formal plan in place to apply entry exit controls at point of entry, if and when recommended, to enable a risk assessment of the individual traveller to be made during events that may constitute a  public health emergency of international concern; the plan should have: 
 An identified staff/committee to make, coordinate and implement key decisions on entry/exit controls at point of entry
 A communication procedure for sharing/ disseminating information to the public and travellers regarding entry/exit controls during a public health emergency 
 A ‘toolbox’ of methods for screening, including visual inspection, questionnaire/health declaration forms and temperature measurement (using thermal scanners or other suitable methods).
 Operational standard procedures 
Training/briefing/drills to orient staff, including public health, airlines, travel agents, security, customs and other, on additional responsibilities in carrying out entry/exit controls.
 Reliable equipment calibrated and maintained in accordance with the manufacturer’s recommendations. 
 Personnel trained in procedures and use of equipment and in the interpretation of 
recordings. 
 A system to incorporate the results of exit screening at airports with the national 
surveillance and reporting system for outbreaks of a specified illness. 
 Logistics, especially baggage, security and customs formalities for arriving and 
departing travellers, for suspected cases and for asymptomatic contacts. </v>
      </c>
      <c r="B33" s="188" t="s">
        <v>228</v>
      </c>
      <c r="C33" s="179">
        <f>IF(B33="Y",1,IF(B33="N",0,0.5))</f>
        <v>1</v>
      </c>
      <c r="D33" s="160"/>
      <c r="E33" s="161"/>
      <c r="F33" s="180"/>
      <c r="G33" s="181"/>
      <c r="H33" s="156"/>
      <c r="I33" s="156"/>
    </row>
    <row r="34" spans="1:9" ht="52.5">
      <c r="A34" s="150" t="str">
        <f>Language!B186</f>
        <v>(g) to provide access to specially designated equipment and to trained personnel using appropriate personal protection, for the transfer of travellers who may carry infection or contamination</v>
      </c>
      <c r="B34" s="183"/>
      <c r="C34" s="189"/>
      <c r="D34" s="167"/>
      <c r="E34" s="168">
        <f>IF(COUNT(D35:D40)=0,"",AVERAGE(D35:D40))</f>
        <v>1</v>
      </c>
      <c r="F34" s="190"/>
      <c r="G34" s="186"/>
      <c r="H34" s="156"/>
      <c r="I34" s="156"/>
    </row>
    <row r="35" spans="1:9" ht="21.75" customHeight="1">
      <c r="A35" s="163" t="str">
        <f>Language!B187</f>
        <v>1. Provide access to special equipment</v>
      </c>
      <c r="B35" s="174"/>
      <c r="C35" s="191"/>
      <c r="D35" s="153">
        <f>C36</f>
        <v>1</v>
      </c>
      <c r="E35" s="170"/>
      <c r="F35" s="192"/>
      <c r="G35" s="193"/>
      <c r="H35" s="156"/>
      <c r="I35" s="156"/>
    </row>
    <row r="36" spans="1:9" ht="54" customHeight="1">
      <c r="A36" s="149" t="str">
        <f>Language!B188</f>
        <v xml:space="preserve">Arrangements are in place for transporting suspect travellers to appropriate medical or quarantine facilities by safe, hygienic means of transport. Transport  service should have in place cleaning/disinfection equipment and supplies and personal protective equipment for transport staff. </v>
      </c>
      <c r="B36" s="188" t="s">
        <v>228</v>
      </c>
      <c r="C36" s="179">
        <f>IF(B36="Y",1,IF(B36="N",0,0.5))</f>
        <v>1</v>
      </c>
      <c r="D36" s="160"/>
      <c r="E36" s="161"/>
      <c r="F36" s="180"/>
      <c r="G36" s="181"/>
      <c r="H36" s="156"/>
      <c r="I36" s="156"/>
    </row>
    <row r="37" spans="1:9" ht="17.5">
      <c r="A37" s="163" t="str">
        <f>Language!B189</f>
        <v>2. Personnel to transport suspect travellers.</v>
      </c>
      <c r="B37" s="183"/>
      <c r="C37" s="179"/>
      <c r="D37" s="160">
        <f>IF(COUNT(C38:C40)=0,"",AVERAGE(C38:C40))</f>
        <v>1</v>
      </c>
      <c r="E37" s="161" t="str">
        <f>IF(COUNT(D38:D40)=0,"'",AVERAGE(D38:D40))</f>
        <v>'</v>
      </c>
      <c r="F37" s="180"/>
      <c r="G37" s="184"/>
      <c r="H37" s="156"/>
      <c r="I37" s="156"/>
    </row>
    <row r="38" spans="1:9" ht="38.25" customHeight="1">
      <c r="A38" s="149" t="str">
        <f>Language!B190</f>
        <v>2.1. Appropriate number of trained personnel available to transport suspect travellers according to technical requirements, adequately and in a timely manner;</v>
      </c>
      <c r="B38" s="188" t="s">
        <v>228</v>
      </c>
      <c r="C38" s="179">
        <f>IF(B38="Y",1,IF(B38="N",0,0.5))</f>
        <v>1</v>
      </c>
      <c r="D38" s="160"/>
      <c r="E38" s="161"/>
      <c r="F38" s="180"/>
      <c r="G38" s="181"/>
      <c r="H38" s="156"/>
      <c r="I38" s="156"/>
    </row>
    <row r="39" spans="1:9" ht="35.25" customHeight="1">
      <c r="A39" s="149" t="str">
        <f>Language!B191</f>
        <v>2.2. Personnel trained in application of personal protective equipment and disinfection techniques, as applicable.</v>
      </c>
      <c r="B39" s="188" t="s">
        <v>228</v>
      </c>
      <c r="C39" s="179">
        <f>IF(B39="Y",1,IF(B39="N",0,0.5))</f>
        <v>1</v>
      </c>
      <c r="D39" s="160"/>
      <c r="E39" s="161"/>
      <c r="F39" s="180"/>
      <c r="G39" s="181"/>
      <c r="H39" s="156"/>
      <c r="I39" s="156"/>
    </row>
    <row r="40" spans="1:9" ht="36.75" customHeight="1">
      <c r="A40" s="195" t="str">
        <f>Language!B234</f>
        <v>2.3. Personnel trained in the use of key information regarding hospital/clinic/diagnostic facilities related to the point of entry.</v>
      </c>
      <c r="B40" s="188" t="s">
        <v>228</v>
      </c>
      <c r="C40" s="189">
        <f>IF(B40="Y",1,IF(B40="N",0,0.5))</f>
        <v>1</v>
      </c>
      <c r="D40" s="167"/>
      <c r="E40" s="168"/>
      <c r="F40" s="190"/>
      <c r="G40" s="181"/>
      <c r="H40" s="156"/>
      <c r="I40" s="156"/>
    </row>
    <row r="41" spans="1:9" ht="31.5" customHeight="1">
      <c r="A41" s="156"/>
      <c r="B41" s="196"/>
      <c r="C41" s="179"/>
      <c r="D41" s="156"/>
      <c r="E41" s="156"/>
      <c r="F41" s="156"/>
      <c r="G41" s="156"/>
      <c r="H41" s="156"/>
      <c r="I41" s="156"/>
    </row>
    <row r="42" spans="1:9" ht="17.5">
      <c r="A42" s="156"/>
      <c r="B42" s="171"/>
      <c r="C42" s="156"/>
      <c r="D42" s="156"/>
      <c r="E42" s="156"/>
      <c r="F42" s="156"/>
      <c r="G42" s="156"/>
      <c r="H42" s="156"/>
      <c r="I42" s="156"/>
    </row>
    <row r="43" spans="1:9" ht="17.5">
      <c r="A43" s="156"/>
      <c r="B43" s="171"/>
      <c r="C43" s="156"/>
      <c r="D43" s="156"/>
      <c r="E43" s="156"/>
      <c r="F43" s="156"/>
      <c r="G43" s="156"/>
      <c r="H43" s="156"/>
      <c r="I43" s="156"/>
    </row>
    <row r="44" spans="1:9" ht="17.5">
      <c r="A44" s="156"/>
      <c r="B44" s="171"/>
      <c r="C44" s="156"/>
      <c r="D44" s="156"/>
      <c r="E44" s="156"/>
      <c r="F44" s="156"/>
      <c r="G44" s="156"/>
      <c r="H44" s="156"/>
      <c r="I44" s="156"/>
    </row>
    <row r="45" spans="1:9" ht="17.5">
      <c r="A45" s="156"/>
      <c r="B45" s="171"/>
      <c r="C45" s="156"/>
      <c r="D45" s="156"/>
      <c r="E45" s="156"/>
      <c r="F45" s="156"/>
      <c r="G45" s="156"/>
      <c r="H45" s="156"/>
      <c r="I45" s="156"/>
    </row>
    <row r="46" spans="1:9" ht="17.5">
      <c r="A46" s="156"/>
      <c r="B46" s="171"/>
      <c r="C46" s="156"/>
      <c r="D46" s="156"/>
      <c r="E46" s="156"/>
      <c r="F46" s="156"/>
      <c r="G46" s="156"/>
      <c r="H46" s="156"/>
      <c r="I46" s="156"/>
    </row>
    <row r="47" spans="1:9" ht="17.5">
      <c r="A47" s="156"/>
      <c r="B47" s="171"/>
      <c r="C47" s="156"/>
      <c r="D47" s="156"/>
      <c r="E47" s="156"/>
      <c r="F47" s="156"/>
      <c r="G47" s="156"/>
      <c r="H47" s="156"/>
      <c r="I47" s="156"/>
    </row>
    <row r="48" spans="1:9" ht="17.5">
      <c r="A48" s="156"/>
      <c r="B48" s="171"/>
      <c r="C48" s="156"/>
      <c r="D48" s="156"/>
      <c r="E48" s="156"/>
      <c r="F48" s="156"/>
      <c r="G48" s="156"/>
      <c r="H48" s="156"/>
      <c r="I48" s="156"/>
    </row>
    <row r="49" spans="1:9" ht="17.5">
      <c r="A49" s="156"/>
      <c r="B49" s="171"/>
      <c r="C49" s="156"/>
      <c r="D49" s="156"/>
      <c r="E49" s="156"/>
      <c r="F49" s="156"/>
      <c r="G49" s="156"/>
      <c r="H49" s="156"/>
      <c r="I49" s="156"/>
    </row>
  </sheetData>
  <customSheetViews>
    <customSheetView guid="{E0620457-8314-4453-99A0-1B4B90EFAFF4}" scale="60" showPageBreaks="1" printArea="1" view="pageBreakPreview" showRuler="0">
      <selection activeCell="A32" sqref="A32"/>
      <rowBreaks count="4" manualBreakCount="4">
        <brk id="8" max="6" man="1"/>
        <brk id="15" max="6" man="1"/>
        <brk id="25" max="6" man="1"/>
        <brk id="34" max="6" man="1"/>
      </rowBreaks>
      <pageMargins left="0.94488188976377963" right="0.74803149606299213" top="0.78740157480314965" bottom="0.98425196850393704" header="0.51181102362204722" footer="0.51181102362204722"/>
      <pageSetup paperSize="9" scale="63" orientation="landscape" r:id="rId1"/>
      <headerFooter alignWithMargins="0"/>
    </customSheetView>
    <customSheetView guid="{7BE173F6-6DD4-498D-B4C9-B5A64A90DC86}" scale="60" showPageBreaks="1" printArea="1" view="pageBreakPreview" showRuler="0">
      <selection activeCell="A40" sqref="A40:G40"/>
      <rowBreaks count="4" manualBreakCount="4">
        <brk id="8" max="6" man="1"/>
        <brk id="15" max="6" man="1"/>
        <brk id="25" max="6" man="1"/>
        <brk id="34" max="6" man="1"/>
      </rowBreaks>
      <pageMargins left="0.94488188976377963" right="0.74803149606299213" top="0.78740157480314965" bottom="0.98425196850393704" header="0.51181102362204722" footer="0.51181102362204722"/>
      <pageSetup paperSize="9" scale="63" orientation="landscape" r:id="rId2"/>
      <headerFooter alignWithMargins="0"/>
    </customSheetView>
    <customSheetView guid="{B69F6FA7-416F-435D-9B09-75B32E10761F}" scale="75" showPageBreaks="1" printArea="1" showRuler="0">
      <selection activeCell="F1" sqref="F1"/>
      <pageMargins left="0.78740157499999996" right="0.78740157499999996" top="0.984251969" bottom="0.984251969" header="0.5" footer="0.5"/>
      <pageSetup paperSize="9" orientation="landscape" r:id="rId3"/>
      <headerFooter alignWithMargins="0"/>
    </customSheetView>
    <customSheetView guid="{084E72A0-E2F1-4E5C-8A06-61C30C44C787}" scale="75" showPageBreaks="1" printArea="1" showRuler="0">
      <selection activeCell="F1" sqref="F1"/>
      <pageMargins left="0.78740157499999996" right="0.78740157499999996" top="0.984251969" bottom="0.984251969" header="0.5" footer="0.5"/>
      <pageSetup paperSize="9" orientation="landscape" r:id="rId4"/>
      <headerFooter alignWithMargins="0"/>
    </customSheetView>
    <customSheetView guid="{4F6E7C1A-2400-474E-9C37-A9161097D810}" scale="60" showPageBreaks="1" printArea="1" view="pageBreakPreview" showRuler="0">
      <selection activeCell="A40" sqref="A40:G40"/>
      <rowBreaks count="5" manualBreakCount="5">
        <brk id="8" max="6" man="1"/>
        <brk id="15" max="6" man="1"/>
        <brk id="24" max="6" man="1"/>
        <brk id="25" max="6" man="1"/>
        <brk id="34" max="6" man="1"/>
      </rowBreaks>
      <pageMargins left="0.94488188976377963" right="0.74803149606299213" top="0.78740157480314965" bottom="0.98425196850393704" header="0.51181102362204722" footer="0.51181102362204722"/>
      <pageSetup paperSize="9" scale="63" orientation="landscape" r:id="rId5"/>
      <headerFooter alignWithMargins="0"/>
    </customSheetView>
    <customSheetView guid="{A9BB700F-9925-461E-AE50-D87D28516CAD}" scale="75" printArea="1" showRuler="0">
      <selection activeCell="F1" sqref="F1"/>
      <pageMargins left="0.78740157499999996" right="0.78740157499999996" top="0.984251969" bottom="0.984251969" header="0.5" footer="0.5"/>
      <pageSetup paperSize="9" orientation="landscape" r:id="rId6"/>
      <headerFooter alignWithMargins="0"/>
    </customSheetView>
    <customSheetView guid="{7FD4BC23-1966-4E07-B6C8-958F6F56588B}" scale="60" showPageBreaks="1" printArea="1" view="pageBreakPreview" showRuler="0" topLeftCell="A25">
      <selection activeCell="F41" sqref="F41"/>
      <rowBreaks count="4" manualBreakCount="4">
        <brk id="10" max="6" man="1"/>
        <brk id="23" max="6" man="1"/>
        <brk id="32" max="6" man="1"/>
        <brk id="33" max="6" man="1"/>
      </rowBreaks>
      <pageMargins left="0.78740157499999996" right="0.78740157499999996" top="0.984251969" bottom="0.984251969" header="0.5" footer="0.5"/>
      <pageSetup paperSize="9" scale="42" orientation="landscape" r:id="rId7"/>
      <headerFooter alignWithMargins="0"/>
    </customSheetView>
    <customSheetView guid="{0E75C15A-28F7-4E8D-9B10-2EDDF7CF337A}" scale="60" showPageBreaks="1" printArea="1" view="pageBreakPreview">
      <selection activeCell="A32" sqref="A32"/>
      <rowBreaks count="4" manualBreakCount="4">
        <brk id="8" max="6" man="1"/>
        <brk id="15" max="6" man="1"/>
        <brk id="25" max="6" man="1"/>
        <brk id="34" max="6" man="1"/>
      </rowBreaks>
      <pageMargins left="0.94488188976377963" right="0.74803149606299213" top="0.78740157480314965" bottom="0.98425196850393704" header="0.51181102362204722" footer="0.51181102362204722"/>
      <pageSetup paperSize="9" scale="63" orientation="landscape" r:id="rId8"/>
      <headerFooter alignWithMargins="0"/>
    </customSheetView>
  </customSheetViews>
  <phoneticPr fontId="1" type="noConversion"/>
  <dataValidations count="2">
    <dataValidation type="list" allowBlank="1" showInputMessage="1" showErrorMessage="1" sqref="B16:B18 B14 B4:B5 B11 B38:B40 B27:B30 B33 B36 B21:B22 B24:B25" xr:uid="{00000000-0002-0000-0500-000000000000}">
      <formula1>"Y, N, Partial"</formula1>
    </dataValidation>
    <dataValidation type="list" allowBlank="1" showInputMessage="1" showErrorMessage="1" sqref="B3 B8 B10 B13" xr:uid="{00000000-0002-0000-0500-000001000000}">
      <formula1>"Y,N,Partial"</formula1>
    </dataValidation>
  </dataValidations>
  <pageMargins left="0.94488188976377963" right="0.74803149606299213" top="0.78740157480314965" bottom="0.98425196850393704" header="0.51181102362204722" footer="0.51181102362204722"/>
  <pageSetup paperSize="9" scale="63" orientation="landscape" r:id="rId9"/>
  <headerFooter alignWithMargins="0"/>
  <rowBreaks count="4" manualBreakCount="4">
    <brk id="8" max="6" man="1"/>
    <brk id="15" max="6" man="1"/>
    <brk id="25" max="6" man="1"/>
    <brk id="3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1"/>
    <pageSetUpPr autoPageBreaks="0"/>
  </sheetPr>
  <dimension ref="A1:A36"/>
  <sheetViews>
    <sheetView workbookViewId="0">
      <selection activeCell="E23" sqref="E23"/>
    </sheetView>
  </sheetViews>
  <sheetFormatPr defaultColWidth="8.921875" defaultRowHeight="15.5"/>
  <cols>
    <col min="1" max="1" width="91.84375" customWidth="1"/>
  </cols>
  <sheetData>
    <row r="1" spans="1:1">
      <c r="A1" s="58" t="str">
        <f>Language!B201</f>
        <v>Reference</v>
      </c>
    </row>
    <row r="2" spans="1:1">
      <c r="A2" s="57" t="str">
        <f>Language!B202</f>
        <v>Assessment tool for core capacity requirements for Designated Ports, Airports and Ground Crossings</v>
      </c>
    </row>
    <row r="3" spans="1:1">
      <c r="A3" s="57" t="str">
        <f>Language!B204</f>
        <v>International certificate of vaccination or prophylaxis, http://www.who.int/ihr/travel/icvp/en/index.html</v>
      </c>
    </row>
    <row r="4" spans="1:1">
      <c r="A4" s="57" t="str">
        <f>Language!B208</f>
        <v>International Medical Guide for Ships - WHO-IMO-ILO 3rd edition released in 2008</v>
      </c>
    </row>
    <row r="5" spans="1:1" ht="31">
      <c r="A5" s="57" t="str">
        <f>Language!B207</f>
        <v>Interim and draft of technical advice for inspection and issuance of the Ship Sanitation Certificates, http://www.who.int/ihr/travel/TechnAdvSSC.pdf</v>
      </c>
    </row>
    <row r="6" spans="1:1">
      <c r="A6" s="57" t="str">
        <f>Language!B241</f>
        <v>Interim WHO Technical advice for case management of pandemic (H1N1) 2009 on ships</v>
      </c>
    </row>
    <row r="7" spans="1:1" ht="31">
      <c r="A7" s="57" t="str">
        <f>Language!B243</f>
        <v>Guidelines for drinking-water quality, third edition, incorporating first and second addenda http://www.who.int/water_sanitation_health/dwq/gdwq3rev/en/index.html</v>
      </c>
    </row>
    <row r="8" spans="1:1">
      <c r="A8" s="57" t="str">
        <f>Language!B205</f>
        <v>Guidelines for TB on board aircraft - Tuberculosis and Air Travel, 3rd ed.</v>
      </c>
    </row>
    <row r="9" spans="1:1" ht="31">
      <c r="A9" s="57" t="str">
        <f>Language!B203</f>
        <v>Guide to Hygiene and Sanitation in Aviation  http://www.who.int/water_sanitation_health/hygiene/ships/guide_hygiene_sanitation_aviation_3_edition.pdf</v>
      </c>
    </row>
    <row r="10" spans="1:1">
      <c r="A10" s="57" t="str">
        <f>Language!B211</f>
        <v>Guide to ship sanitation( Third Edition)</v>
      </c>
    </row>
    <row r="11" spans="1:1" ht="18" customHeight="1">
      <c r="A11" s="57" t="str">
        <f>Language!B210</f>
        <v>WHO technical advice for case management of Influenza A(H1N1) in air transport, http://www.who.int/ihr/travel/A(H1N1)_air_transport_guidance.pdf</v>
      </c>
    </row>
    <row r="12" spans="1:1">
      <c r="A12" s="57" t="str">
        <f>Language!B206</f>
        <v>Public health passenger locator card, http://www.who.int/ihr/travel/locator_card/en/index.html</v>
      </c>
    </row>
    <row r="13" spans="1:1">
      <c r="A13" s="57" t="str">
        <f>Language!B242</f>
        <v>Recommended Procedures for Inspection and Issuance of Ship Sanitation Certificate</v>
      </c>
    </row>
    <row r="14" spans="1:1" ht="46.5">
      <c r="A14" s="57" t="str">
        <f>Language!B212</f>
        <v>Sanitation on Ships Compendium of outbreaks of foodborne and waterborne disease and Legionnaires’ disease associated with ships 1970-2000, http://www.who.int/water_sanitation_health/hygiene/ships/en/shipsancomp.pdf</v>
      </c>
    </row>
    <row r="15" spans="1:1">
      <c r="A15" s="57" t="str">
        <f>Language!B228</f>
        <v>To be continued…..</v>
      </c>
    </row>
    <row r="18" spans="1:1">
      <c r="A18" s="41"/>
    </row>
    <row r="19" spans="1:1">
      <c r="A19" s="41"/>
    </row>
    <row r="20" spans="1:1">
      <c r="A20" s="41"/>
    </row>
    <row r="21" spans="1:1">
      <c r="A21" s="41"/>
    </row>
    <row r="22" spans="1:1">
      <c r="A22" s="41"/>
    </row>
    <row r="23" spans="1:1">
      <c r="A23" s="41"/>
    </row>
    <row r="24" spans="1:1">
      <c r="A24" s="41"/>
    </row>
    <row r="25" spans="1:1">
      <c r="A25" s="41"/>
    </row>
    <row r="26" spans="1:1">
      <c r="A26" s="41"/>
    </row>
    <row r="27" spans="1:1">
      <c r="A27" s="41"/>
    </row>
    <row r="28" spans="1:1">
      <c r="A28" s="41"/>
    </row>
    <row r="29" spans="1:1">
      <c r="A29" s="41"/>
    </row>
    <row r="30" spans="1:1">
      <c r="A30" s="41"/>
    </row>
    <row r="31" spans="1:1">
      <c r="A31" s="41"/>
    </row>
    <row r="32" spans="1:1">
      <c r="A32" s="41"/>
    </row>
    <row r="33" spans="1:1">
      <c r="A33" s="41"/>
    </row>
    <row r="34" spans="1:1">
      <c r="A34" s="41"/>
    </row>
    <row r="35" spans="1:1">
      <c r="A35" s="41"/>
    </row>
    <row r="36" spans="1:1">
      <c r="A36" s="41"/>
    </row>
  </sheetData>
  <customSheetViews>
    <customSheetView guid="{E0620457-8314-4453-99A0-1B4B90EFAFF4}" showRuler="0">
      <selection activeCell="E23" sqref="E23"/>
      <pageMargins left="1.3385826771653544" right="0.74803149606299213" top="0.98425196850393704" bottom="0.98425196850393704" header="0.51181102362204722" footer="0.51181102362204722"/>
      <pageSetup paperSize="9" scale="105" orientation="landscape" r:id="rId1"/>
      <headerFooter alignWithMargins="0"/>
    </customSheetView>
    <customSheetView guid="{7BE173F6-6DD4-498D-B4C9-B5A64A90DC86}" showPageBreaks="1" showRuler="0">
      <selection activeCell="E23" sqref="E23"/>
      <pageMargins left="1.3385826771653544" right="0.74803149606299213" top="0.98425196850393704" bottom="0.98425196850393704" header="0.51181102362204722" footer="0.51181102362204722"/>
      <pageSetup paperSize="9" scale="105" orientation="landscape" r:id="rId2"/>
      <headerFooter alignWithMargins="0"/>
    </customSheetView>
    <customSheetView guid="{B69F6FA7-416F-435D-9B09-75B32E10761F}" showRuler="0">
      <selection activeCell="F3" sqref="F3"/>
      <pageMargins left="0.78740157499999996" right="0.78740157499999996" top="0.984251969" bottom="0.984251969" header="0.5" footer="0.5"/>
      <pageSetup paperSize="9" orientation="portrait" r:id="rId3"/>
      <headerFooter alignWithMargins="0"/>
    </customSheetView>
    <customSheetView guid="{084E72A0-E2F1-4E5C-8A06-61C30C44C787}" showRuler="0">
      <selection activeCell="F3" sqref="F3"/>
      <pageMargins left="0.78740157499999996" right="0.78740157499999996" top="0.984251969" bottom="0.984251969" header="0.5" footer="0.5"/>
      <pageSetup paperSize="9" orientation="portrait" r:id="rId4"/>
      <headerFooter alignWithMargins="0"/>
    </customSheetView>
    <customSheetView guid="{4F6E7C1A-2400-474E-9C37-A9161097D810}" showRuler="0">
      <selection activeCell="E23" sqref="E23"/>
      <pageMargins left="1.3385826771653544" right="0.74803149606299213" top="0.98425196850393704" bottom="0.98425196850393704" header="0.51181102362204722" footer="0.51181102362204722"/>
      <pageSetup paperSize="9" scale="105" orientation="landscape" r:id="rId5"/>
      <headerFooter alignWithMargins="0"/>
    </customSheetView>
    <customSheetView guid="{A9BB700F-9925-461E-AE50-D87D28516CAD}" showRuler="0">
      <selection activeCell="F3" sqref="F3"/>
      <pageMargins left="0.78740157499999996" right="0.78740157499999996" top="0.984251969" bottom="0.984251969" header="0.5" footer="0.5"/>
      <pageSetup paperSize="9" orientation="portrait" r:id="rId6"/>
      <headerFooter alignWithMargins="0"/>
    </customSheetView>
    <customSheetView guid="{7FD4BC23-1966-4E07-B6C8-958F6F56588B}" scale="60" showPageBreaks="1" view="pageBreakPreview" showRuler="0">
      <selection activeCell="A33" sqref="A33"/>
      <pageMargins left="0.78740157499999996" right="0.78740157499999996" top="0.984251969" bottom="0.984251969" header="0.5" footer="0.5"/>
      <pageSetup paperSize="9" orientation="portrait" r:id="rId7"/>
      <headerFooter alignWithMargins="0"/>
    </customSheetView>
    <customSheetView guid="{0E75C15A-28F7-4E8D-9B10-2EDDF7CF337A}">
      <selection activeCell="E23" sqref="E23"/>
      <pageMargins left="1.3385826771653544" right="0.74803149606299213" top="0.98425196850393704" bottom="0.98425196850393704" header="0.51181102362204722" footer="0.51181102362204722"/>
      <pageSetup paperSize="9" scale="105" orientation="landscape" r:id="rId8"/>
      <headerFooter alignWithMargins="0"/>
    </customSheetView>
  </customSheetViews>
  <phoneticPr fontId="11" type="noConversion"/>
  <pageMargins left="1.3385826771653544" right="0.74803149606299213" top="0.98425196850393704" bottom="0.98425196850393704" header="0.51181102362204722" footer="0.51181102362204722"/>
  <pageSetup paperSize="9" scale="105" orientation="landscape" r:id="rId9"/>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5"/>
  </sheetPr>
  <dimension ref="A1:I302"/>
  <sheetViews>
    <sheetView topLeftCell="A55" zoomScale="75" zoomScaleSheetLayoutView="75" workbookViewId="0">
      <selection activeCell="A3" sqref="A3"/>
    </sheetView>
  </sheetViews>
  <sheetFormatPr defaultColWidth="8.84375" defaultRowHeight="14"/>
  <cols>
    <col min="1" max="1" width="8.84375" style="15" customWidth="1"/>
    <col min="2" max="2" width="53.53515625" style="75" customWidth="1"/>
    <col min="3" max="3" width="71.53515625" style="75" customWidth="1"/>
    <col min="4" max="4" width="36.921875" style="16" customWidth="1"/>
    <col min="5" max="7" width="8.84375" style="15" customWidth="1"/>
    <col min="8" max="16384" width="8.84375" style="15"/>
  </cols>
  <sheetData>
    <row r="1" spans="1:4">
      <c r="A1" s="14" t="s">
        <v>91</v>
      </c>
    </row>
    <row r="3" spans="1:4" ht="13.5">
      <c r="A3" s="77">
        <v>1</v>
      </c>
      <c r="B3" s="111"/>
      <c r="C3" s="67" t="s">
        <v>224</v>
      </c>
      <c r="D3" s="67" t="s">
        <v>37</v>
      </c>
    </row>
    <row r="4" spans="1:4" ht="13.5">
      <c r="A4" s="79">
        <f>A3</f>
        <v>1</v>
      </c>
      <c r="B4" s="111" t="str">
        <f t="shared" ref="B4:B19" si="0">IF(A4=2,D4,C4)</f>
        <v>PoE identification</v>
      </c>
      <c r="C4" s="111" t="s">
        <v>267</v>
      </c>
      <c r="D4" s="108" t="s">
        <v>206</v>
      </c>
    </row>
    <row r="5" spans="1:4" ht="13.5">
      <c r="A5" s="79">
        <f>A4</f>
        <v>1</v>
      </c>
      <c r="B5" s="111" t="str">
        <f t="shared" si="0"/>
        <v>PoE name</v>
      </c>
      <c r="C5" s="111" t="s">
        <v>93</v>
      </c>
      <c r="D5" s="109" t="s">
        <v>333</v>
      </c>
    </row>
    <row r="6" spans="1:4" ht="27">
      <c r="A6" s="79">
        <f>A5</f>
        <v>1</v>
      </c>
      <c r="B6" s="111" t="str">
        <f>IF(A6=2,D6,C6)</f>
        <v>Contact details of competent authority/agency</v>
      </c>
      <c r="C6" s="111" t="s">
        <v>92</v>
      </c>
      <c r="D6" s="109" t="s">
        <v>123</v>
      </c>
    </row>
    <row r="7" spans="1:4" ht="13.5">
      <c r="A7" s="79">
        <f>A6</f>
        <v>1</v>
      </c>
      <c r="B7" s="111" t="str">
        <f>IF(A7=2,D7,C7)</f>
        <v>Address</v>
      </c>
      <c r="C7" s="111" t="s">
        <v>268</v>
      </c>
      <c r="D7" s="109" t="s">
        <v>366</v>
      </c>
    </row>
    <row r="8" spans="1:4" ht="13.5">
      <c r="A8" s="79">
        <f>A5</f>
        <v>1</v>
      </c>
      <c r="B8" s="111" t="str">
        <f t="shared" si="0"/>
        <v>Telephone</v>
      </c>
      <c r="C8" s="111" t="s">
        <v>226</v>
      </c>
      <c r="D8" s="109" t="s">
        <v>367</v>
      </c>
    </row>
    <row r="9" spans="1:4" ht="13.5">
      <c r="A9" s="79">
        <f t="shared" ref="A9:A71" si="1">A8</f>
        <v>1</v>
      </c>
      <c r="B9" s="111" t="str">
        <f t="shared" si="0"/>
        <v>Fax</v>
      </c>
      <c r="C9" s="111" t="s">
        <v>227</v>
      </c>
      <c r="D9" s="109" t="s">
        <v>368</v>
      </c>
    </row>
    <row r="10" spans="1:4" ht="13.5">
      <c r="A10" s="79">
        <f>A9</f>
        <v>1</v>
      </c>
      <c r="B10" s="111" t="str">
        <f t="shared" si="0"/>
        <v>E-mail</v>
      </c>
      <c r="C10" s="111" t="s">
        <v>225</v>
      </c>
      <c r="D10" s="109" t="s">
        <v>207</v>
      </c>
    </row>
    <row r="11" spans="1:4" ht="13.5">
      <c r="A11" s="79"/>
      <c r="B11" s="111" t="str">
        <f t="shared" si="0"/>
        <v>Web address</v>
      </c>
      <c r="C11" s="111" t="s">
        <v>269</v>
      </c>
      <c r="D11" s="109" t="s">
        <v>124</v>
      </c>
    </row>
    <row r="12" spans="1:4" ht="13.5">
      <c r="A12" s="79">
        <f>A10</f>
        <v>1</v>
      </c>
      <c r="B12" s="111" t="str">
        <f t="shared" si="0"/>
        <v>Contact details of person</v>
      </c>
      <c r="C12" s="111" t="s">
        <v>270</v>
      </c>
      <c r="D12" s="109" t="s">
        <v>125</v>
      </c>
    </row>
    <row r="13" spans="1:4" ht="13.5">
      <c r="A13" s="79">
        <f t="shared" si="1"/>
        <v>1</v>
      </c>
      <c r="B13" s="111" t="str">
        <f t="shared" si="0"/>
        <v>Address</v>
      </c>
      <c r="C13" s="111" t="s">
        <v>268</v>
      </c>
      <c r="D13" s="109" t="s">
        <v>366</v>
      </c>
    </row>
    <row r="14" spans="1:4" ht="17.399999999999999" customHeight="1">
      <c r="A14" s="79">
        <f t="shared" si="1"/>
        <v>1</v>
      </c>
      <c r="B14" s="111" t="str">
        <f t="shared" si="0"/>
        <v>Telephone</v>
      </c>
      <c r="C14" s="111" t="s">
        <v>226</v>
      </c>
      <c r="D14" s="109" t="s">
        <v>367</v>
      </c>
    </row>
    <row r="15" spans="1:4" ht="13.5">
      <c r="A15" s="79">
        <f t="shared" si="1"/>
        <v>1</v>
      </c>
      <c r="B15" s="111" t="str">
        <f t="shared" si="0"/>
        <v>Fax</v>
      </c>
      <c r="C15" s="111" t="s">
        <v>227</v>
      </c>
      <c r="D15" s="109" t="s">
        <v>368</v>
      </c>
    </row>
    <row r="16" spans="1:4" ht="13.5">
      <c r="A16" s="79">
        <f t="shared" si="1"/>
        <v>1</v>
      </c>
      <c r="B16" s="111" t="str">
        <f t="shared" si="0"/>
        <v>E-mail</v>
      </c>
      <c r="C16" s="111" t="s">
        <v>225</v>
      </c>
      <c r="D16" s="109" t="s">
        <v>207</v>
      </c>
    </row>
    <row r="17" spans="1:4" ht="13.5">
      <c r="A17" s="79">
        <f t="shared" si="1"/>
        <v>1</v>
      </c>
      <c r="B17" s="111" t="str">
        <f t="shared" si="0"/>
        <v>Web address</v>
      </c>
      <c r="C17" s="111" t="s">
        <v>269</v>
      </c>
      <c r="D17" s="109" t="s">
        <v>124</v>
      </c>
    </row>
    <row r="18" spans="1:4" ht="40.5">
      <c r="A18" s="79">
        <f t="shared" si="1"/>
        <v>1</v>
      </c>
      <c r="B18" s="111" t="str">
        <f t="shared" si="0"/>
        <v>National requirements and legislation related to public health measures at PoE and other information (Links):</v>
      </c>
      <c r="C18" s="111" t="s">
        <v>94</v>
      </c>
      <c r="D18" s="109" t="s">
        <v>126</v>
      </c>
    </row>
    <row r="19" spans="1:4" ht="13.5">
      <c r="A19" s="79">
        <f t="shared" si="1"/>
        <v>1</v>
      </c>
      <c r="B19" s="111" t="str">
        <f t="shared" si="0"/>
        <v>Useful links</v>
      </c>
      <c r="C19" s="111" t="s">
        <v>271</v>
      </c>
      <c r="D19" s="109" t="s">
        <v>369</v>
      </c>
    </row>
    <row r="20" spans="1:4" ht="13.5">
      <c r="A20" s="79">
        <f t="shared" si="1"/>
        <v>1</v>
      </c>
      <c r="B20" s="111" t="s">
        <v>95</v>
      </c>
      <c r="C20" s="111" t="s">
        <v>95</v>
      </c>
      <c r="D20" s="109" t="s">
        <v>95</v>
      </c>
    </row>
    <row r="21" spans="1:4" ht="13.5">
      <c r="A21" s="79">
        <f t="shared" si="1"/>
        <v>1</v>
      </c>
      <c r="B21" s="111" t="str">
        <f>IF(A19=2,D21,C21)</f>
        <v>Name</v>
      </c>
      <c r="C21" s="111" t="s">
        <v>272</v>
      </c>
      <c r="D21" s="109" t="s">
        <v>370</v>
      </c>
    </row>
    <row r="22" spans="1:4" ht="13.5">
      <c r="A22" s="79">
        <f t="shared" si="1"/>
        <v>1</v>
      </c>
      <c r="B22" s="111" t="str">
        <f>IF(A22=2,D22,C22)</f>
        <v>Type:Airport/Port/Ground Crossings</v>
      </c>
      <c r="C22" s="111" t="s">
        <v>230</v>
      </c>
      <c r="D22" s="109" t="s">
        <v>127</v>
      </c>
    </row>
    <row r="23" spans="1:4" ht="44.25" customHeight="1">
      <c r="A23" s="79">
        <f t="shared" si="1"/>
        <v>1</v>
      </c>
      <c r="B23" s="111" t="str">
        <f>IF(A23=2,D23,C23)</f>
        <v xml:space="preserve">code UNlcode or ICAO or IATA </v>
      </c>
      <c r="C23" s="111" t="s">
        <v>371</v>
      </c>
      <c r="D23" s="109" t="s">
        <v>128</v>
      </c>
    </row>
    <row r="24" spans="1:4" ht="13.5">
      <c r="A24" s="79">
        <f t="shared" si="1"/>
        <v>1</v>
      </c>
      <c r="B24" s="111" t="str">
        <f>IF(A24=2,D24,C24)</f>
        <v>SHIP SANITATION CERTFICATES</v>
      </c>
      <c r="C24" s="111" t="s">
        <v>229</v>
      </c>
      <c r="D24" s="109" t="s">
        <v>372</v>
      </c>
    </row>
    <row r="25" spans="1:4" ht="13.5">
      <c r="A25" s="79">
        <f t="shared" si="1"/>
        <v>1</v>
      </c>
      <c r="B25" s="111" t="str">
        <f>IF(A25=2,D25,C25)</f>
        <v>SSCC</v>
      </c>
      <c r="C25" s="111" t="s">
        <v>273</v>
      </c>
      <c r="D25" s="109" t="s">
        <v>373</v>
      </c>
    </row>
    <row r="26" spans="1:4" ht="27">
      <c r="A26" s="79">
        <f t="shared" si="1"/>
        <v>1</v>
      </c>
      <c r="B26" s="111" t="str">
        <f>IF(A26=2,D26,C26)</f>
        <v>SSCEC</v>
      </c>
      <c r="C26" s="111" t="s">
        <v>274</v>
      </c>
      <c r="D26" s="109" t="s">
        <v>334</v>
      </c>
    </row>
    <row r="27" spans="1:4" ht="13.5">
      <c r="A27" s="79">
        <f t="shared" si="1"/>
        <v>1</v>
      </c>
      <c r="B27" s="111" t="s">
        <v>275</v>
      </c>
      <c r="C27" s="111" t="s">
        <v>275</v>
      </c>
      <c r="D27" s="109" t="s">
        <v>374</v>
      </c>
    </row>
    <row r="28" spans="1:4" ht="13.5">
      <c r="A28" s="79">
        <f t="shared" si="1"/>
        <v>1</v>
      </c>
      <c r="B28" s="111" t="str">
        <f t="shared" ref="B28:B59" si="2">IF(A28=2,D28,C28)</f>
        <v>Points of entry - core capacity</v>
      </c>
      <c r="C28" s="111" t="s">
        <v>96</v>
      </c>
      <c r="D28" s="109" t="s">
        <v>129</v>
      </c>
    </row>
    <row r="29" spans="1:4" ht="13.5">
      <c r="A29" s="79">
        <f t="shared" ref="A29:A48" si="3">A28</f>
        <v>1</v>
      </c>
      <c r="B29" s="111" t="str">
        <f t="shared" si="2"/>
        <v>Designated</v>
      </c>
      <c r="C29" s="111" t="s">
        <v>276</v>
      </c>
      <c r="D29" s="109" t="s">
        <v>130</v>
      </c>
    </row>
    <row r="30" spans="1:4" ht="13.5">
      <c r="A30" s="79">
        <f t="shared" si="3"/>
        <v>1</v>
      </c>
      <c r="B30" s="111" t="str">
        <f t="shared" si="2"/>
        <v>Date</v>
      </c>
      <c r="C30" s="111" t="s">
        <v>277</v>
      </c>
      <c r="D30" s="109" t="s">
        <v>277</v>
      </c>
    </row>
    <row r="31" spans="1:4" ht="13.5">
      <c r="A31" s="79">
        <f t="shared" si="3"/>
        <v>1</v>
      </c>
      <c r="B31" s="111" t="str">
        <f t="shared" si="2"/>
        <v>No Info</v>
      </c>
      <c r="C31" s="111" t="s">
        <v>97</v>
      </c>
      <c r="D31" s="109" t="s">
        <v>335</v>
      </c>
    </row>
    <row r="32" spans="1:4" ht="13.5">
      <c r="A32" s="79">
        <f t="shared" si="3"/>
        <v>1</v>
      </c>
      <c r="B32" s="111" t="str">
        <f t="shared" si="2"/>
        <v>Assessed</v>
      </c>
      <c r="C32" s="111" t="s">
        <v>278</v>
      </c>
      <c r="D32" s="109" t="s">
        <v>375</v>
      </c>
    </row>
    <row r="33" spans="1:4" ht="13.5">
      <c r="A33" s="79">
        <f t="shared" si="3"/>
        <v>1</v>
      </c>
      <c r="B33" s="111" t="str">
        <f t="shared" si="2"/>
        <v>Date</v>
      </c>
      <c r="C33" s="111" t="s">
        <v>277</v>
      </c>
      <c r="D33" s="109" t="s">
        <v>277</v>
      </c>
    </row>
    <row r="34" spans="1:4" ht="13.5">
      <c r="A34" s="79">
        <f t="shared" si="3"/>
        <v>1</v>
      </c>
      <c r="B34" s="111" t="str">
        <f t="shared" si="2"/>
        <v>No info</v>
      </c>
      <c r="C34" s="111" t="s">
        <v>98</v>
      </c>
      <c r="D34" s="109" t="s">
        <v>335</v>
      </c>
    </row>
    <row r="35" spans="1:4" ht="13.5">
      <c r="A35" s="79">
        <f t="shared" si="3"/>
        <v>1</v>
      </c>
      <c r="B35" s="111" t="str">
        <f t="shared" si="2"/>
        <v>Core capacity B.1.at all times</v>
      </c>
      <c r="C35" s="111" t="s">
        <v>279</v>
      </c>
      <c r="D35" s="109" t="s">
        <v>131</v>
      </c>
    </row>
    <row r="36" spans="1:4" ht="13.5">
      <c r="A36" s="79">
        <f t="shared" si="3"/>
        <v>1</v>
      </c>
      <c r="B36" s="111" t="str">
        <f t="shared" si="2"/>
        <v>B.1.(a)</v>
      </c>
      <c r="C36" s="111" t="s">
        <v>280</v>
      </c>
      <c r="D36" s="111" t="s">
        <v>280</v>
      </c>
    </row>
    <row r="37" spans="1:4" ht="13.5">
      <c r="A37" s="79">
        <f t="shared" si="3"/>
        <v>1</v>
      </c>
      <c r="B37" s="111" t="str">
        <f t="shared" si="2"/>
        <v>B.1.(b)</v>
      </c>
      <c r="C37" s="111" t="s">
        <v>281</v>
      </c>
      <c r="D37" s="111" t="s">
        <v>281</v>
      </c>
    </row>
    <row r="38" spans="1:4" ht="13.5">
      <c r="A38" s="79">
        <f t="shared" si="3"/>
        <v>1</v>
      </c>
      <c r="B38" s="111" t="str">
        <f t="shared" si="2"/>
        <v>B.1.(c)</v>
      </c>
      <c r="C38" s="111" t="s">
        <v>282</v>
      </c>
      <c r="D38" s="111" t="s">
        <v>282</v>
      </c>
    </row>
    <row r="39" spans="1:4" ht="13.5">
      <c r="A39" s="79">
        <f t="shared" si="3"/>
        <v>1</v>
      </c>
      <c r="B39" s="111" t="str">
        <f t="shared" si="2"/>
        <v>B.1.(d)</v>
      </c>
      <c r="C39" s="111" t="s">
        <v>283</v>
      </c>
      <c r="D39" s="111" t="s">
        <v>283</v>
      </c>
    </row>
    <row r="40" spans="1:4" ht="13.5">
      <c r="A40" s="79">
        <f t="shared" si="3"/>
        <v>1</v>
      </c>
      <c r="B40" s="111" t="str">
        <f t="shared" si="2"/>
        <v>B.1.(e)</v>
      </c>
      <c r="C40" s="111" t="s">
        <v>284</v>
      </c>
      <c r="D40" s="111" t="s">
        <v>284</v>
      </c>
    </row>
    <row r="41" spans="1:4" ht="27">
      <c r="A41" s="79">
        <f t="shared" si="3"/>
        <v>1</v>
      </c>
      <c r="B41" s="111" t="str">
        <f t="shared" si="2"/>
        <v>Core capacity B.2.Public health emergency</v>
      </c>
      <c r="C41" s="111" t="s">
        <v>285</v>
      </c>
      <c r="D41" s="109" t="s">
        <v>132</v>
      </c>
    </row>
    <row r="42" spans="1:4" ht="13.5">
      <c r="A42" s="79">
        <f t="shared" si="3"/>
        <v>1</v>
      </c>
      <c r="B42" s="111" t="str">
        <f t="shared" si="2"/>
        <v>B.2.(a)</v>
      </c>
      <c r="C42" s="111" t="s">
        <v>286</v>
      </c>
      <c r="D42" s="111" t="s">
        <v>286</v>
      </c>
    </row>
    <row r="43" spans="1:4" ht="13.5">
      <c r="A43" s="79">
        <f t="shared" si="3"/>
        <v>1</v>
      </c>
      <c r="B43" s="111" t="str">
        <f t="shared" si="2"/>
        <v>B.2.(b)</v>
      </c>
      <c r="C43" s="111" t="s">
        <v>287</v>
      </c>
      <c r="D43" s="111" t="s">
        <v>287</v>
      </c>
    </row>
    <row r="44" spans="1:4" ht="13.5">
      <c r="A44" s="79">
        <f t="shared" si="3"/>
        <v>1</v>
      </c>
      <c r="B44" s="111" t="str">
        <f t="shared" si="2"/>
        <v>B.2.(c)</v>
      </c>
      <c r="C44" s="111" t="s">
        <v>288</v>
      </c>
      <c r="D44" s="111" t="s">
        <v>288</v>
      </c>
    </row>
    <row r="45" spans="1:4" ht="13.5">
      <c r="A45" s="79">
        <f t="shared" si="3"/>
        <v>1</v>
      </c>
      <c r="B45" s="111" t="str">
        <f t="shared" si="2"/>
        <v>B.2.(d)</v>
      </c>
      <c r="C45" s="111" t="s">
        <v>289</v>
      </c>
      <c r="D45" s="111" t="s">
        <v>289</v>
      </c>
    </row>
    <row r="46" spans="1:4" ht="13.5">
      <c r="A46" s="79">
        <f t="shared" si="3"/>
        <v>1</v>
      </c>
      <c r="B46" s="111" t="str">
        <f t="shared" si="2"/>
        <v>B.2.(e)</v>
      </c>
      <c r="C46" s="111" t="s">
        <v>290</v>
      </c>
      <c r="D46" s="111" t="s">
        <v>290</v>
      </c>
    </row>
    <row r="47" spans="1:4" ht="80.5">
      <c r="A47" s="79">
        <f t="shared" si="3"/>
        <v>1</v>
      </c>
      <c r="B47" s="112" t="str">
        <f t="shared" si="2"/>
        <v>A) Core capacity requirements for coordination, communication of event information and adoption of measures (in regard to activities concerning designated airports, ports and ground crossings, according to Annex 1A)</v>
      </c>
      <c r="C47" s="111" t="s">
        <v>99</v>
      </c>
      <c r="D47" s="115" t="s">
        <v>208</v>
      </c>
    </row>
    <row r="48" spans="1:4" ht="36" customHeight="1">
      <c r="A48" s="79">
        <f t="shared" si="3"/>
        <v>1</v>
      </c>
      <c r="B48" s="111" t="str">
        <f t="shared" si="2"/>
        <v xml:space="preserve">1.International communication link with competent  authorities at other points of entry </v>
      </c>
      <c r="C48" s="111" t="s">
        <v>231</v>
      </c>
      <c r="D48" s="108" t="s">
        <v>209</v>
      </c>
    </row>
    <row r="49" spans="1:4" ht="148.5" customHeight="1">
      <c r="A49" s="79">
        <f>A47</f>
        <v>1</v>
      </c>
      <c r="B49" s="111" t="str">
        <f t="shared" si="2"/>
        <v>Competent authority at each point of entry has current contact details of officers in charge of international communication with other points of entry abroad and means of communication and procedures are available to inform relevant public health measures taken pursuant to the International Health Regulations, such as:
- communication with competent authorities at other points of entry, internationally, to provide relevant information regarding evidence found and control measures still needed on arrival of affected conveyance.</v>
      </c>
      <c r="C49" s="111" t="s">
        <v>237</v>
      </c>
      <c r="D49" s="116" t="s">
        <v>210</v>
      </c>
    </row>
    <row r="50" spans="1:4" ht="51.75" customHeight="1">
      <c r="A50" s="79">
        <f t="shared" si="1"/>
        <v>1</v>
      </c>
      <c r="B50" s="111" t="str">
        <f t="shared" si="2"/>
        <v>2. National communication link between competent authorities at points of entry and health authorities at local, intermediate and national levels</v>
      </c>
      <c r="C50" s="111" t="s">
        <v>265</v>
      </c>
      <c r="D50" s="116" t="s">
        <v>360</v>
      </c>
    </row>
    <row r="51" spans="1:4" ht="231.75" customHeight="1">
      <c r="A51" s="79">
        <f t="shared" si="1"/>
        <v>1</v>
      </c>
      <c r="B51" s="111" t="str">
        <f t="shared" si="2"/>
        <v>Local, intermediate and national levels (including National IHR Focal Point) have current contact details of competent authorities at points of entry and current, regularly updated, documented and tested procedures, including any Memorandum of Understanding - MoU and protocols are in place for routine and urgent communication and collaboration during a public health emergency of international concern  with: 1) the competent authority at other points of entry and health authorities at local, intermediate and national levels; 2) other relevant government ministries, agencies, government authorities and other partners involved with points of entry activities</v>
      </c>
      <c r="C51" s="113" t="s">
        <v>266</v>
      </c>
      <c r="D51" s="117" t="s">
        <v>138</v>
      </c>
    </row>
    <row r="52" spans="1:4" ht="343.5" customHeight="1">
      <c r="A52" s="79">
        <f t="shared" si="1"/>
        <v>1</v>
      </c>
      <c r="B52" s="111" t="str">
        <f t="shared" si="2"/>
        <v>Competent authority at each point of entry has current contact details of officers within local, intermediate and national levels, including contact details of National IHR Focal Point and means of communication and procedures are available to inform relevant public health measures taken pursuant to the International Health Regulations. Such as:
- To communicate with NFP in order to inform WHO within 24 hours of receipt of evidence, as manifested by exported or imported: 1) human cases; 2) vectors which may carry infection or contamination, or 3) goods that are contaminated, that may cause international disease spread
- report all available essential information on event occurring at point of entry by competent authority to health authority at local, intermediate or national level for public health assessment, care and response.
- for communication with competent authorities at other points of entry, nationally, to provide relevant information regarding evidence found and control measures needed on arrival of affected conveyance.</v>
      </c>
      <c r="C52" s="113" t="s">
        <v>452</v>
      </c>
      <c r="D52" s="117" t="s">
        <v>139</v>
      </c>
    </row>
    <row r="53" spans="1:4" ht="26">
      <c r="A53" s="79">
        <f t="shared" si="1"/>
        <v>1</v>
      </c>
      <c r="B53" s="111" t="str">
        <f t="shared" si="2"/>
        <v>3.Direct operational link with other senior health officials</v>
      </c>
      <c r="C53" s="111" t="s">
        <v>100</v>
      </c>
      <c r="D53" s="118" t="s">
        <v>443</v>
      </c>
    </row>
    <row r="54" spans="1:4" ht="111" customHeight="1">
      <c r="A54" s="79">
        <f t="shared" si="1"/>
        <v>1</v>
      </c>
      <c r="B54" s="111" t="str">
        <f t="shared" si="2"/>
        <v>Current, regularly updated, documented and tested procedures, including any MoU and protocols, for direct operational link between local point of entry competent authority officer and other senior health officials,  are in place for rapid decision approval,  risk assessment and implementation of  containment and controls measures</v>
      </c>
      <c r="C54" s="111" t="s">
        <v>291</v>
      </c>
      <c r="D54" s="116" t="s">
        <v>444</v>
      </c>
    </row>
    <row r="55" spans="1:4" ht="27.75" customHeight="1">
      <c r="A55" s="79">
        <f t="shared" si="1"/>
        <v>1</v>
      </c>
      <c r="B55" s="111" t="str">
        <f t="shared" si="2"/>
        <v>4. Communication link with conveyance operators</v>
      </c>
      <c r="C55" s="111" t="s">
        <v>292</v>
      </c>
      <c r="D55" s="115" t="s">
        <v>453</v>
      </c>
    </row>
    <row r="56" spans="1:4" ht="125.25" customHeight="1">
      <c r="A56" s="79">
        <f t="shared" si="1"/>
        <v>1</v>
      </c>
      <c r="B56" s="111" t="str">
        <f t="shared" si="2"/>
        <v>Current contact details of conveyance operators (including its agents or legal representatives at shore), means of communication and procedures are available for advance notice of application of control measures, for issuance of Ship Sanitation Certificates and for receipt of other health documents and conveyance operators provided with current contact details of competent authority.</v>
      </c>
      <c r="C56" s="111" t="s">
        <v>238</v>
      </c>
      <c r="D56" s="120" t="s">
        <v>140</v>
      </c>
    </row>
    <row r="57" spans="1:4" ht="28.5" customHeight="1">
      <c r="A57" s="79">
        <f t="shared" si="1"/>
        <v>1</v>
      </c>
      <c r="B57" s="111" t="str">
        <f t="shared" si="2"/>
        <v>5. Communication link with travellers for health related information</v>
      </c>
      <c r="C57" s="111" t="s">
        <v>293</v>
      </c>
      <c r="D57" s="116" t="s">
        <v>445</v>
      </c>
    </row>
    <row r="58" spans="1:4" ht="81" customHeight="1">
      <c r="A58" s="79">
        <f t="shared" si="1"/>
        <v>1</v>
      </c>
      <c r="B58" s="111" t="str">
        <f t="shared" si="2"/>
        <v xml:space="preserve"> Current contact details of competent authority at point of entry and means of communication and procedures are available for notice of application of control measures, for receipt of health documents and to provide health related information for travellers.</v>
      </c>
      <c r="C58" s="111" t="s">
        <v>51</v>
      </c>
      <c r="D58" s="116" t="s">
        <v>211</v>
      </c>
    </row>
    <row r="59" spans="1:4" ht="28.5" customHeight="1">
      <c r="A59" s="79">
        <f t="shared" si="1"/>
        <v>1</v>
      </c>
      <c r="B59" s="111" t="str">
        <f t="shared" si="2"/>
        <v>6. Communication link with service providers</v>
      </c>
      <c r="C59" s="111" t="s">
        <v>52</v>
      </c>
      <c r="D59" s="116" t="s">
        <v>446</v>
      </c>
    </row>
    <row r="60" spans="1:4" ht="69">
      <c r="A60" s="79">
        <f t="shared" si="1"/>
        <v>1</v>
      </c>
      <c r="B60" s="111" t="str">
        <f t="shared" ref="B60:B201" si="4">IF(A60=2,D60,C60)</f>
        <v>Current contact details of service providers and means of communication and procedures are available for advance notice of application of control measures. Service providers have current contact details of competent authority:</v>
      </c>
      <c r="C60" s="111" t="s">
        <v>53</v>
      </c>
      <c r="D60" s="116" t="s">
        <v>447</v>
      </c>
    </row>
    <row r="61" spans="1:4" ht="27.75" customHeight="1">
      <c r="A61" s="79">
        <f t="shared" si="1"/>
        <v>1</v>
      </c>
      <c r="B61" s="111" t="str">
        <f t="shared" si="4"/>
        <v>7. Assessment of all reports of urgent events within 24 hrs</v>
      </c>
      <c r="C61" s="111" t="s">
        <v>54</v>
      </c>
      <c r="D61" s="116" t="s">
        <v>448</v>
      </c>
    </row>
    <row r="62" spans="1:4" ht="123" customHeight="1">
      <c r="A62" s="79">
        <f t="shared" si="1"/>
        <v>1</v>
      </c>
      <c r="B62" s="111" t="str">
        <f t="shared" si="4"/>
        <v>Current, regularly updated, documented and tested procedures (including any MoU and protocols) for communication and assessment within 24hs all reports of urgent events related to ports, airports and ground crossings, including direct operational links exists among hospitals, clinics, airports, ports, ground crossings authorities, laboratories and other key operational areas.</v>
      </c>
      <c r="C62" s="111" t="s">
        <v>353</v>
      </c>
      <c r="D62" s="118" t="s">
        <v>449</v>
      </c>
    </row>
    <row r="63" spans="1:4" ht="43.5" customHeight="1">
      <c r="A63" s="79">
        <f t="shared" si="1"/>
        <v>1</v>
      </c>
      <c r="B63" s="111" t="str">
        <f t="shared" si="4"/>
        <v xml:space="preserve">8. Communication mechanism for the dissemination of information and recommendations received from WHO </v>
      </c>
      <c r="C63" s="111" t="s">
        <v>55</v>
      </c>
      <c r="D63" s="116" t="s">
        <v>450</v>
      </c>
    </row>
    <row r="64" spans="1:4" ht="103.5">
      <c r="A64" s="79">
        <f t="shared" si="1"/>
        <v>1</v>
      </c>
      <c r="B64" s="111" t="str">
        <f t="shared" si="4"/>
        <v xml:space="preserve">Current, regularly updated, documented and tested communication mechanism for handling WHO reports, regarding national events or events in other countries involving point of entry activities and related public health measures, for use by competent authorities at points of entry. </v>
      </c>
      <c r="C64" s="111" t="s">
        <v>239</v>
      </c>
      <c r="D64" s="116" t="s">
        <v>451</v>
      </c>
    </row>
    <row r="65" spans="1:4" ht="69" customHeight="1">
      <c r="A65" s="79">
        <f t="shared" si="1"/>
        <v>1</v>
      </c>
      <c r="B65" s="111" t="str">
        <f t="shared" si="4"/>
        <v>9. Procedures and legal and administrative provisions to conduct inspections and receive reports of cases of illness and/or other evidence of public health risks on board arriving conveyances</v>
      </c>
      <c r="C65" s="111" t="s">
        <v>101</v>
      </c>
      <c r="D65" s="115" t="s">
        <v>397</v>
      </c>
    </row>
    <row r="66" spans="1:4" ht="280.5" customHeight="1">
      <c r="A66" s="79">
        <f t="shared" si="1"/>
        <v>1</v>
      </c>
      <c r="B66" s="111" t="str">
        <f t="shared" si="4"/>
        <v xml:space="preserve">National legislation, administrative acts, protocols and/or procedures is in place, updated and disseminated widely, empowering competent authority to conduct inspections to identify public health risks together with required control measures to be applied and providing requirements to report public health related events on board.
Guidance documents explaining the requirements and procedures to immediately relay reports to the competent authority to ensure that appropriate assessment, care and other public health measures are developed and disseminated to cruise lines, airlines, ground transportation and their relevant industry associations and posted on appropriate websites.  
A standard operating procedure for competent authorities is in place to receive reports from arriving conveyances of all cases of illness indicative of an infectious disease or evidence of a public health risk on board 
All the above activities should be provided on a 24-hour basis, seven days a week (24/7) or according to working hours at the points of entry, as appropriate.
</v>
      </c>
      <c r="C66" s="111" t="s">
        <v>102</v>
      </c>
      <c r="D66" s="115" t="s">
        <v>38</v>
      </c>
    </row>
    <row r="67" spans="1:4" ht="54">
      <c r="A67" s="79">
        <f t="shared" si="1"/>
        <v>1</v>
      </c>
      <c r="B67" s="111" t="str">
        <f t="shared" si="4"/>
        <v xml:space="preserve">B) Core capacity requirements for designated airports, ports and ground crossings.
I At all Times (Routine)
</v>
      </c>
      <c r="C67" s="111" t="s">
        <v>437</v>
      </c>
      <c r="D67" s="116" t="s">
        <v>212</v>
      </c>
    </row>
    <row r="68" spans="1:4" ht="69.75" customHeight="1">
      <c r="A68" s="79">
        <f t="shared" si="1"/>
        <v>1</v>
      </c>
      <c r="B68" s="111" t="str">
        <f t="shared" si="4"/>
        <v>(a)  Provide access to (i) appropriate medical service including diagnostic facilities located so as to allow the prompt assessment and care of ill travellers, and (ii) adequate staff, equipment and premises</v>
      </c>
      <c r="C68" s="111" t="s">
        <v>56</v>
      </c>
      <c r="D68" s="116" t="s">
        <v>148</v>
      </c>
    </row>
    <row r="69" spans="1:4" ht="23">
      <c r="A69" s="79">
        <f t="shared" si="1"/>
        <v>1</v>
      </c>
      <c r="B69" s="111" t="str">
        <f t="shared" si="4"/>
        <v>1. Assessment and care of ill travellers</v>
      </c>
      <c r="C69" s="111" t="s">
        <v>57</v>
      </c>
      <c r="D69" s="116" t="s">
        <v>149</v>
      </c>
    </row>
    <row r="70" spans="1:4" ht="141" customHeight="1">
      <c r="A70" s="79">
        <f t="shared" si="1"/>
        <v>1</v>
      </c>
      <c r="B70" s="111" t="str">
        <f t="shared" si="4"/>
        <v>1.1. Access to medical and diagnostic facilities
Administrative arrangements and MoUs are in place to grant access to medical and diagnostic facilities for assessment and care of ill or suspect travellers, in consultation with local and/or nearby health services.
If on-site, specialized warehouse for medicine and medical instruments and records for their use and replacement.</v>
      </c>
      <c r="C70" s="111" t="s">
        <v>87</v>
      </c>
      <c r="D70" s="116" t="s">
        <v>150</v>
      </c>
    </row>
    <row r="71" spans="1:4" ht="112.5" customHeight="1">
      <c r="A71" s="79">
        <f t="shared" si="1"/>
        <v>1</v>
      </c>
      <c r="B71" s="111" t="str">
        <f t="shared" si="4"/>
        <v xml:space="preserve">1.2. Assessment of requirements concerning vaccination or prophylaxis
Capability to do on-site assessment of proof of vaccination and prophylaxis recommended by WHO, such as for yellow fever, as applicable, and accordingly to the epidemiological situation, risk analysis and national requirements </v>
      </c>
      <c r="C71" s="111" t="s">
        <v>58</v>
      </c>
      <c r="D71" s="116" t="s">
        <v>151</v>
      </c>
    </row>
    <row r="72" spans="1:4" ht="130.5" customHeight="1">
      <c r="A72" s="79">
        <f t="shared" ref="A72:A134" si="5">A71</f>
        <v>1</v>
      </c>
      <c r="B72" s="111" t="str">
        <f t="shared" si="4"/>
        <v>1.3. Key information regarding medical and diagnostic facilities
List of all facility names and key contact information (address, phone number, distance from Point of entry and map of  routes) created , maintained and updated, disseminated,  regularly tested for accuracy and accessible to all relevant personnel, to which ill or suspect travellers from the Point of entry are to be transferred.</v>
      </c>
      <c r="C72" s="111" t="s">
        <v>59</v>
      </c>
      <c r="D72" s="116" t="s">
        <v>152</v>
      </c>
    </row>
    <row r="73" spans="1:4" ht="19.5" customHeight="1">
      <c r="A73" s="79">
        <f t="shared" si="5"/>
        <v>1</v>
      </c>
      <c r="B73" s="111" t="str">
        <f t="shared" si="4"/>
        <v>2.  Adequate staff, equipment and premises</v>
      </c>
      <c r="C73" s="111" t="s">
        <v>60</v>
      </c>
      <c r="D73" s="115" t="s">
        <v>329</v>
      </c>
    </row>
    <row r="74" spans="1:4" ht="198.75" customHeight="1">
      <c r="A74" s="79">
        <f t="shared" si="5"/>
        <v>1</v>
      </c>
      <c r="B74" s="111" t="str">
        <f t="shared" si="4"/>
        <v xml:space="preserve">2.1. Staff                                                                                                                                                                                                                                                          Sufficient personnel 
Access to appropriate number of trained personnel assigned for these duties, in relation to volume and frequency of travellers and complexity of the point of entry (regarding terminal facilities, destinations and multimodal practice in place among other factors).
Arrangements for translation and interpreters where needed(?)                                                                                                                                                                    Competent/qualified personnel for prompt assessment, care and reporting of ill travellers
Personnel have undergone a training program to recognize disease symptoms and are familiar with procedures regarding prompt assessment, care and reporting of ill travellers.  
</v>
      </c>
      <c r="C74" s="111" t="s">
        <v>103</v>
      </c>
      <c r="D74" s="132" t="s">
        <v>213</v>
      </c>
    </row>
    <row r="75" spans="1:4" ht="141" customHeight="1">
      <c r="A75" s="79">
        <f t="shared" si="5"/>
        <v>1</v>
      </c>
      <c r="B75" s="111" t="str">
        <f t="shared" si="4"/>
        <v>2.2. Adequate space to conduct  private  interviews with ill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practices).
Desirable to have independent exit passage through which suspect travellers can be transported to medical care facilities, if needed, and in order to avoid infecting  other persons.</v>
      </c>
      <c r="C75" s="111" t="s">
        <v>104</v>
      </c>
      <c r="D75" s="116" t="s">
        <v>153</v>
      </c>
    </row>
    <row r="76" spans="1:4" ht="83.25" customHeight="1">
      <c r="A76" s="79">
        <f t="shared" si="5"/>
        <v>1</v>
      </c>
      <c r="B76" s="111" t="str">
        <f t="shared" si="4"/>
        <v>2.3. Personal protective equipment (PPE) for interviewing ill travellers
Access to necessary equipment (e.g. PPE) for initial interview and triage. Personnel use personal protective equipment for initial interview and triage.</v>
      </c>
      <c r="C76" s="111" t="s">
        <v>460</v>
      </c>
      <c r="D76" s="116" t="s">
        <v>154</v>
      </c>
    </row>
    <row r="77" spans="1:4" ht="46">
      <c r="A77" s="79">
        <f t="shared" si="5"/>
        <v>1</v>
      </c>
      <c r="B77" s="111" t="str">
        <f t="shared" si="4"/>
        <v>(b) Provide access to equipment and personnel for the transport of ill travellers to an appropriate medical facility</v>
      </c>
      <c r="C77" s="111" t="s">
        <v>355</v>
      </c>
      <c r="D77" s="116" t="s">
        <v>155</v>
      </c>
    </row>
    <row r="78" spans="1:4" ht="26.25" customHeight="1">
      <c r="A78" s="79">
        <f t="shared" si="5"/>
        <v>1</v>
      </c>
      <c r="B78" s="111" t="str">
        <f t="shared" si="4"/>
        <v>1. Equipment to transport ill travellers</v>
      </c>
      <c r="C78" s="111" t="s">
        <v>356</v>
      </c>
      <c r="D78" s="116" t="s">
        <v>330</v>
      </c>
    </row>
    <row r="79" spans="1:4" ht="111.75" customHeight="1">
      <c r="A79" s="79">
        <f t="shared" si="5"/>
        <v>1</v>
      </c>
      <c r="B79" s="111" t="str">
        <f t="shared" si="4"/>
        <v>1.1. Equipment for transport of  ill travellers to appropriate medical facility
Arrangements are in place for transporting ill travellers to appropriate medical facility by safe, hygienic means of transport.</v>
      </c>
      <c r="C79" s="111" t="s">
        <v>88</v>
      </c>
      <c r="D79" s="116" t="s">
        <v>156</v>
      </c>
    </row>
    <row r="80" spans="1:4" ht="64.5" customHeight="1">
      <c r="A80" s="79">
        <f t="shared" si="5"/>
        <v>1</v>
      </c>
      <c r="B80" s="111" t="str">
        <f t="shared" si="4"/>
        <v>1.2. Access to personal protective equipment (PPE) for transport staff
Transport staff have access to and uses adequate personal protective equipment, when transporting ill travellers.</v>
      </c>
      <c r="C80" s="111" t="s">
        <v>89</v>
      </c>
      <c r="D80" s="116" t="s">
        <v>463</v>
      </c>
    </row>
    <row r="81" spans="1:9" ht="26.25" customHeight="1">
      <c r="A81" s="79">
        <f t="shared" si="5"/>
        <v>1</v>
      </c>
      <c r="B81" s="111" t="str">
        <f t="shared" si="4"/>
        <v>2. Personnel to transport ill travellers.</v>
      </c>
      <c r="C81" s="111" t="s">
        <v>357</v>
      </c>
      <c r="D81" s="116" t="s">
        <v>331</v>
      </c>
    </row>
    <row r="82" spans="1:9" ht="55.5" customHeight="1">
      <c r="A82" s="79">
        <f t="shared" si="5"/>
        <v>1</v>
      </c>
      <c r="B82" s="111" t="str">
        <f t="shared" si="4"/>
        <v>2.1.  Number of trained personnel
Appropriate number of trained personnel available to adequently transport ill travellers, according to technical requirements</v>
      </c>
      <c r="C82" s="111" t="s">
        <v>105</v>
      </c>
      <c r="D82" s="116" t="s">
        <v>464</v>
      </c>
    </row>
    <row r="83" spans="1:9" ht="100.5" customHeight="1">
      <c r="A83" s="79">
        <f t="shared" si="5"/>
        <v>1</v>
      </c>
      <c r="B83" s="111" t="str">
        <f t="shared" si="4"/>
        <v>2.2. Training of Standard operational procedures for transport of ill travellers
Personnel trained and knowledgeable in infection control techniques for the safe removal of ill travellers, in application of personal protective equipment and in use of key information regarding  contacting and accessing medical facilities in a safe and timely manner</v>
      </c>
      <c r="C83" s="111" t="s">
        <v>61</v>
      </c>
      <c r="D83" s="116" t="s">
        <v>465</v>
      </c>
    </row>
    <row r="84" spans="1:9" ht="27" customHeight="1">
      <c r="A84" s="79">
        <f t="shared" si="5"/>
        <v>1</v>
      </c>
      <c r="B84" s="111" t="str">
        <f t="shared" si="4"/>
        <v>c )   Provide trained personnel for the inspection of conveyances</v>
      </c>
      <c r="C84" s="111" t="s">
        <v>358</v>
      </c>
      <c r="D84" s="116" t="s">
        <v>466</v>
      </c>
    </row>
    <row r="85" spans="1:9" ht="36" customHeight="1">
      <c r="A85" s="79">
        <f t="shared" si="5"/>
        <v>1</v>
      </c>
      <c r="B85" s="111" t="str">
        <f t="shared" si="4"/>
        <v>1. Number of trained personnel</v>
      </c>
      <c r="C85" s="111" t="s">
        <v>359</v>
      </c>
      <c r="D85" s="115" t="s">
        <v>454</v>
      </c>
    </row>
    <row r="86" spans="1:9" ht="92">
      <c r="A86" s="122">
        <f t="shared" si="5"/>
        <v>1</v>
      </c>
      <c r="B86" s="111" t="str">
        <f t="shared" si="4"/>
        <v xml:space="preserve"> Appropriate number of trained personnel available in relation to the volume and frequency of traffic, type, size, kind of conveyance at the point of entry to ensure that conveyances are adequately and safely inspected on a timely basis and according to technical requirements.</v>
      </c>
      <c r="C86" s="111" t="s">
        <v>257</v>
      </c>
      <c r="D86" s="120" t="s">
        <v>467</v>
      </c>
    </row>
    <row r="87" spans="1:9" ht="13.5">
      <c r="A87" s="79">
        <f t="shared" si="5"/>
        <v>1</v>
      </c>
      <c r="B87" s="111" t="str">
        <f t="shared" si="4"/>
        <v>2. Training for inspectors</v>
      </c>
      <c r="C87" s="111" t="s">
        <v>159</v>
      </c>
      <c r="D87" s="116" t="s">
        <v>455</v>
      </c>
    </row>
    <row r="88" spans="1:9" ht="103.5" customHeight="1">
      <c r="A88" s="79">
        <f t="shared" si="5"/>
        <v>1</v>
      </c>
      <c r="B88" s="111" t="str">
        <f t="shared" si="4"/>
        <v>2.1. Understanding of inspection standard operating procedures - Personnel have undergone a training program, can produce certificates/ documentation and/or can demonstrate a thorough understanding of standard operating procedures set in place for the sanitary inspection of conveyances, and should demonstrate competency in the following areas, according to the assigned inspection duties:</v>
      </c>
      <c r="C88" s="111" t="s">
        <v>160</v>
      </c>
      <c r="D88" s="116" t="s">
        <v>468</v>
      </c>
    </row>
    <row r="89" spans="1:9" ht="88.5" customHeight="1">
      <c r="A89" s="79">
        <f t="shared" si="5"/>
        <v>1</v>
      </c>
      <c r="B89" s="111" t="str">
        <f t="shared" si="4"/>
        <v>2.2. Required health related documents for conveyances – Demonstrable knowledge of required health related documents and the correct use of  information therein for detecting, reporting, assessing and providing first control measures for public health events, according to type and kind of conveyance.</v>
      </c>
      <c r="C89" s="111" t="s">
        <v>258</v>
      </c>
      <c r="D89" s="116" t="s">
        <v>469</v>
      </c>
    </row>
    <row r="90" spans="1:9" ht="90" customHeight="1">
      <c r="A90" s="79">
        <f t="shared" si="5"/>
        <v>1</v>
      </c>
      <c r="B90" s="111" t="str">
        <f t="shared" si="4"/>
        <v>2.3. Epidemiological situation at the point of entry - Knowledge of common public health risks detected on a routine basis and of the usual public health risks associated with type, size, kind, common origins and destinations of conveyances that use the point of entry;</v>
      </c>
      <c r="C90" s="111" t="s">
        <v>259</v>
      </c>
      <c r="D90" s="116" t="s">
        <v>214</v>
      </c>
    </row>
    <row r="91" spans="1:9" ht="61.5" customHeight="1">
      <c r="A91" s="79">
        <f t="shared" si="5"/>
        <v>1</v>
      </c>
      <c r="B91" s="111" t="str">
        <f t="shared" si="4"/>
        <v>2.4. Public health events - Knowledge and skills for detecting, reporting, assessing and provide first control measures to public health events;</v>
      </c>
      <c r="C91" s="111" t="s">
        <v>354</v>
      </c>
      <c r="D91" s="116" t="s">
        <v>215</v>
      </c>
    </row>
    <row r="92" spans="1:9" ht="84" customHeight="1">
      <c r="A92" s="79">
        <f t="shared" si="5"/>
        <v>1</v>
      </c>
      <c r="B92" s="111" t="str">
        <f t="shared" si="4"/>
        <v>2.5. Public health risks from microbiological, chemical and radiological agents – Knowledge of how they can affect human health and be transmitted person to person and by food, air water, waste, vectors, fomites and the environment;</v>
      </c>
      <c r="C92" s="111" t="s">
        <v>260</v>
      </c>
      <c r="D92" s="116" t="s">
        <v>216</v>
      </c>
    </row>
    <row r="93" spans="1:9" ht="34.5">
      <c r="A93" s="79">
        <f t="shared" si="5"/>
        <v>1</v>
      </c>
      <c r="B93" s="111" t="str">
        <f t="shared" si="4"/>
        <v>2.6. Personal protective techniques and related equipment - Demonstrable knowledge of  application and  correct use.</v>
      </c>
      <c r="C93" s="111" t="s">
        <v>261</v>
      </c>
      <c r="D93" s="116" t="s">
        <v>217</v>
      </c>
    </row>
    <row r="94" spans="1:9" ht="69">
      <c r="A94" s="79">
        <f t="shared" si="5"/>
        <v>1</v>
      </c>
      <c r="B94" s="111" t="str">
        <f t="shared" si="4"/>
        <v>2.7. Public health measures - Demonstrable knowledge of the use of correct methods and understanding of techniques, such as: disinfection, decontamination, isolation, quarantine, contact tracing, entry and exit control.</v>
      </c>
      <c r="C94" s="111" t="s">
        <v>161</v>
      </c>
      <c r="D94" s="116" t="s">
        <v>218</v>
      </c>
    </row>
    <row r="95" spans="1:9" ht="80.5">
      <c r="A95" s="79">
        <f t="shared" si="5"/>
        <v>1</v>
      </c>
      <c r="B95" s="111" t="str">
        <f t="shared" si="4"/>
        <v>2.8. Testing and sampling techniques -Demonstrable knowledge of the use of correct testing and sampling techniques and equipment to support initial observation, detection and assessment of public health risk,  e.g. water, food, vector control.</v>
      </c>
      <c r="C95" s="111" t="s">
        <v>112</v>
      </c>
      <c r="D95" s="116" t="s">
        <v>162</v>
      </c>
    </row>
    <row r="96" spans="1:9" ht="57.5">
      <c r="A96" s="79">
        <f t="shared" si="5"/>
        <v>1</v>
      </c>
      <c r="B96" s="111" t="str">
        <f t="shared" si="4"/>
        <v>2.9. Vector control - Demonstrable knowledge of the use of correct control methods for relevant vector-borne diseases and for hosts and vectors, including disinsecting and deratting.</v>
      </c>
      <c r="C96" s="111" t="s">
        <v>262</v>
      </c>
      <c r="D96" s="116" t="s">
        <v>219</v>
      </c>
      <c r="I96" s="17"/>
    </row>
    <row r="97" spans="1:4" ht="69">
      <c r="A97" s="79">
        <f t="shared" si="5"/>
        <v>1</v>
      </c>
      <c r="B97" s="111" t="str">
        <f t="shared" si="4"/>
        <v>2.10. Food safety management - Knowledge of use of correct practices for safe food management, especially with regard to handling, supply, source, preparation, storage and distribution.</v>
      </c>
      <c r="C97" s="111" t="s">
        <v>263</v>
      </c>
      <c r="D97" s="116" t="s">
        <v>220</v>
      </c>
    </row>
    <row r="98" spans="1:4" ht="78.75" customHeight="1">
      <c r="A98" s="122">
        <f t="shared" si="5"/>
        <v>1</v>
      </c>
      <c r="B98" s="111" t="str">
        <f t="shared" si="4"/>
        <v>2.11. Water safety management - Knowledge of correct practices of safe water management, especially with regard to source, storage, distribution, treatment and control methods</v>
      </c>
      <c r="C98" s="111" t="s">
        <v>72</v>
      </c>
      <c r="D98" s="115" t="s">
        <v>221</v>
      </c>
    </row>
    <row r="99" spans="1:4" ht="92">
      <c r="A99" s="79">
        <f t="shared" si="5"/>
        <v>1</v>
      </c>
      <c r="B99" s="111" t="str">
        <f t="shared" si="4"/>
        <v>2.12. Solid and liquid waste management - Knowledge of solid and liquid waste treatment, control methods and systems for detection, assessment and recommended control measures for present and potential risks from solid and liquid waste (including bilge water and ballast water for ships).</v>
      </c>
      <c r="C99" s="111" t="s">
        <v>113</v>
      </c>
      <c r="D99" s="120" t="s">
        <v>222</v>
      </c>
    </row>
    <row r="100" spans="1:4" ht="57.5">
      <c r="A100" s="79">
        <f t="shared" si="5"/>
        <v>1</v>
      </c>
      <c r="B100" s="111" t="str">
        <f t="shared" si="4"/>
        <v>2.13. Swimming pool and SPA -Knowledge of present and potential risks from recreational swimming and spa areas on board and methods and systems for detection, assessment and recommended control measures.</v>
      </c>
      <c r="C100" s="111" t="s">
        <v>106</v>
      </c>
      <c r="D100" s="116" t="s">
        <v>223</v>
      </c>
    </row>
    <row r="101" spans="1:4" ht="103.5">
      <c r="A101" s="79">
        <f t="shared" si="5"/>
        <v>1</v>
      </c>
      <c r="B101" s="111" t="str">
        <f t="shared" si="4"/>
        <v>2.14. Medical facilities - Knowledge of requirements, bio safety procedures, equipment, medical chest and environmental requirements for medical facilities on board, according to the size, type and kind of conveyance and related applicable guidelines (e.g. WHO, IMO, ILO, ICAO).
-Foreign language skills or arrangements for translation and interpreters, where needed.</v>
      </c>
      <c r="C101" s="111" t="s">
        <v>178</v>
      </c>
      <c r="D101" s="116" t="s">
        <v>163</v>
      </c>
    </row>
    <row r="102" spans="1:4" ht="57.5">
      <c r="A102" s="79">
        <f t="shared" si="5"/>
        <v>1</v>
      </c>
      <c r="B102" s="111" t="str">
        <f t="shared" si="4"/>
        <v>2.15 Air quality management –Understanding of correct practices of air health quality management. Capacity for detection, assessment and recommended control measures for present and potential risks from air quality.</v>
      </c>
      <c r="C102" s="111" t="s">
        <v>146</v>
      </c>
      <c r="D102" s="116" t="s">
        <v>164</v>
      </c>
    </row>
    <row r="103" spans="1:4" ht="115">
      <c r="A103" s="79">
        <f t="shared" si="5"/>
        <v>1</v>
      </c>
      <c r="B103" s="111" t="str">
        <f t="shared" si="4"/>
        <v>(d) To ensure a safe environment for travellers using point of entry facilities, including potable water supplies, eating establishments, flight catering facilities, public washrooms, appropriate solid and liquid waste disposal services and other potential risk areas, by conducting inspection programmes, as appropriate; and adequate numbers of trained staff.</v>
      </c>
      <c r="C103" s="111" t="s">
        <v>68</v>
      </c>
      <c r="D103" s="116" t="s">
        <v>462</v>
      </c>
    </row>
    <row r="104" spans="1:4" ht="29.25" customHeight="1">
      <c r="A104" s="79">
        <f t="shared" si="5"/>
        <v>1</v>
      </c>
      <c r="B104" s="111" t="str">
        <f t="shared" si="4"/>
        <v>1. Safe environment for travellers using point of entry facilities</v>
      </c>
      <c r="C104" s="111" t="s">
        <v>69</v>
      </c>
      <c r="D104" s="116" t="s">
        <v>398</v>
      </c>
    </row>
    <row r="105" spans="1:4" ht="69">
      <c r="A105" s="79">
        <f t="shared" si="5"/>
        <v>1</v>
      </c>
      <c r="B105" s="111" t="str">
        <f t="shared" si="4"/>
        <v>1.1. Water
A documented, tested and updated water safety programme, conducted or under supervision of competent authority; maintenance  records and testing results are documented and available, including:</v>
      </c>
      <c r="C105" s="111" t="s">
        <v>147</v>
      </c>
      <c r="D105" s="116" t="s">
        <v>111</v>
      </c>
    </row>
    <row r="106" spans="1:4" ht="34.5">
      <c r="A106" s="79">
        <f t="shared" si="5"/>
        <v>1</v>
      </c>
      <c r="B106" s="111" t="str">
        <f t="shared" si="4"/>
        <v>1.1.1 Treatment
Adequate treatment to remove and control public health risks.</v>
      </c>
      <c r="C106" s="111" t="s">
        <v>90</v>
      </c>
      <c r="D106" s="116" t="s">
        <v>166</v>
      </c>
    </row>
    <row r="107" spans="1:4" ht="78" customHeight="1">
      <c r="A107" s="79">
        <f t="shared" si="5"/>
        <v>1</v>
      </c>
      <c r="B107" s="111" t="str">
        <f t="shared" si="4"/>
        <v>1.1.2 Source
Potable water sources, under surveillance and supervision, in secure places, far away from sources of pollution, approved by the relevant health authority and quality considered satisfactory under national standards.</v>
      </c>
      <c r="C107" s="111" t="s">
        <v>264</v>
      </c>
      <c r="D107" s="116" t="s">
        <v>167</v>
      </c>
    </row>
    <row r="108" spans="1:4" ht="219" customHeight="1">
      <c r="A108" s="79">
        <f t="shared" si="5"/>
        <v>1</v>
      </c>
      <c r="B108" s="111" t="str">
        <f t="shared" si="4"/>
        <v xml:space="preserve">1.1.3 Water quality monitoring programme
Water quality  regularly monitored, including the effect of disinfection at the points of  potable water: all present and potential public health risks from water supply are detected, assessed and recommended control measures are implemented and programme agenda, dates and results of testing and inspection are recorded and accessible, covering: 
 Public distribution within point of entry boundary
 Passenger terminals 
 Cargo and container terminals 
 Infrastructure and courtyards
 Transport and water service providers for conveyances 
 Water supply services for food production </v>
      </c>
      <c r="C108" s="111" t="s">
        <v>81</v>
      </c>
      <c r="D108" s="115" t="s">
        <v>168</v>
      </c>
    </row>
    <row r="109" spans="1:4" ht="198.75" customHeight="1">
      <c r="A109" s="122">
        <f t="shared" si="5"/>
        <v>1</v>
      </c>
      <c r="B109" s="111" t="str">
        <f t="shared" si="4"/>
        <v>1.2. Food
Eating establishment/food suppliers/production stores approved or considered satisfactory by the relevant health administration and/or under competent authority supervision, including flight catering facilities, meals or foods and other perishable commodities that are prepared from outside the point of entry jurisdictional area, but destined for use on conveyances, are regularly monitored: all present and potential public health risks from food are detected, assessed and recommended control measures are implemented, maintenance  records and testing results are documented and available. food safety, including eating and catering facilities.</v>
      </c>
      <c r="C109" s="111" t="s">
        <v>461</v>
      </c>
      <c r="D109" s="120" t="s">
        <v>169</v>
      </c>
    </row>
    <row r="110" spans="1:4" ht="90" customHeight="1">
      <c r="A110" s="79">
        <f t="shared" si="5"/>
        <v>1</v>
      </c>
      <c r="B110" s="111" t="str">
        <f t="shared" si="4"/>
        <v xml:space="preserve">1.3. Public washrooms
Public washroom premises consistent with volume and frequency of travelers, in good operational condition and are regularly and hygienically cleaned with regard to the volume of passengers and personnel using the terminal and other facilities at the point of entry. </v>
      </c>
      <c r="C110" s="111" t="s">
        <v>256</v>
      </c>
      <c r="D110" s="116" t="s">
        <v>170</v>
      </c>
    </row>
    <row r="111" spans="1:4" ht="57.5">
      <c r="A111" s="79">
        <f t="shared" si="5"/>
        <v>1</v>
      </c>
      <c r="B111" s="111" t="str">
        <f t="shared" si="4"/>
        <v>1.4. Solid and liquid waste– residual water
Documented, tested and updated solid waste management, liquid waste – residual water management plans in place and under competent authority supervision, including:</v>
      </c>
      <c r="C111" s="111" t="s">
        <v>165</v>
      </c>
      <c r="D111" s="116" t="s">
        <v>171</v>
      </c>
    </row>
    <row r="112" spans="1:4" ht="222" customHeight="1">
      <c r="A112" s="79">
        <f t="shared" si="5"/>
        <v>1</v>
      </c>
      <c r="B112" s="111" t="str">
        <f t="shared" si="4"/>
        <v>1.4.1 Waste management quality monitoring
where all present and potential public health risks from solid and liquid waste are detected, assessed and recommended control measures are implemented, maintenance of records and testing results are documented and available, covering:
 Public collection within Point of entry boundary
 Passenger terminals 
 Cargo and containers terminals 
 Infrastructure and courtyards
 Transport and liquid waste service providers for conveyances
 Waste services for food production
 Especial dangerous waste (Medical/infectious, chemical and other)</v>
      </c>
      <c r="C112" s="111" t="s">
        <v>379</v>
      </c>
      <c r="D112" s="116" t="s">
        <v>255</v>
      </c>
    </row>
    <row r="113" spans="1:4" ht="111" customHeight="1">
      <c r="A113" s="79">
        <f t="shared" si="5"/>
        <v>1</v>
      </c>
      <c r="B113" s="111" t="str">
        <f t="shared" si="4"/>
        <v>1.4.2. Final destination of the solid and liquid waste generated at the point of entry
The above documented, tested and updated solid and liquid waste management programmes, including standard operating procedures, for safe transport and final destination of the solid and liquid waste generated and or treated at the point of entry, according to its type and volume.</v>
      </c>
      <c r="C113" s="111" t="s">
        <v>9</v>
      </c>
      <c r="D113" s="116" t="s">
        <v>39</v>
      </c>
    </row>
    <row r="114" spans="1:4" ht="135.75" customHeight="1">
      <c r="A114" s="79">
        <f t="shared" si="5"/>
        <v>1</v>
      </c>
      <c r="B114" s="111" t="str">
        <f t="shared" si="4"/>
        <v>1.5. Other potential risk areas: indoor air quality 
A documented, tested and updated indoor air quality management plan in place, where applicable, to avoid sources of contamination and infection and under competent authority supervision, where all present and potential health risks from Indoor air quality are detected and identified and recommended control measures are implemented, maintenance records and testing results are documented and available.</v>
      </c>
      <c r="C114" s="111" t="s">
        <v>196</v>
      </c>
      <c r="D114" s="115" t="s">
        <v>40</v>
      </c>
    </row>
    <row r="115" spans="1:4" ht="165" customHeight="1">
      <c r="A115" s="122">
        <f t="shared" si="5"/>
        <v>1</v>
      </c>
      <c r="B115" s="111" t="str">
        <f t="shared" si="4"/>
        <v>1.6.Other potential risk areas: human remains 
Current, regularly updated, documented and tested procedures are in place for monitoring human remains departing and arriving from affected areas and for the use of specific health measures to ensure the safe handling and transport of human remains; under the supervision of competent authority, such as measures of  issuance of  permits,  proper sanitary treatment for leakage in the conveyance,  records are available, assessable, traceable and retrievable</v>
      </c>
      <c r="C115" s="111" t="s">
        <v>75</v>
      </c>
      <c r="D115" s="120" t="s">
        <v>41</v>
      </c>
    </row>
    <row r="116" spans="1:4" ht="13.5">
      <c r="A116" s="79">
        <f t="shared" si="5"/>
        <v>1</v>
      </c>
      <c r="B116" s="111" t="str">
        <f t="shared" si="4"/>
        <v xml:space="preserve">2. Inspection programmes </v>
      </c>
      <c r="C116" s="111" t="s">
        <v>80</v>
      </c>
      <c r="D116" s="116" t="s">
        <v>82</v>
      </c>
    </row>
    <row r="117" spans="1:4" ht="91.5" customHeight="1">
      <c r="A117" s="79">
        <f t="shared" si="5"/>
        <v>1</v>
      </c>
      <c r="B117" s="111" t="str">
        <f t="shared" si="4"/>
        <v>2.1. Sufficient number of staff for inspections
Access to appropriate number of trained personnel assigned for these duties, in relation to volume and frequency of travellers and complexity of the point of entry (regarding terminal facilities, destinations and multimodal practice in place among other factors).</v>
      </c>
      <c r="C117" s="111" t="s">
        <v>380</v>
      </c>
      <c r="D117" s="116" t="s">
        <v>42</v>
      </c>
    </row>
    <row r="118" spans="1:4" ht="127.5" customHeight="1">
      <c r="A118" s="79">
        <f t="shared" si="5"/>
        <v>1</v>
      </c>
      <c r="B118" s="111" t="str">
        <f t="shared" si="4"/>
        <v>2.2. Competent/qualified personnel for inspection programmes
Understanding of inspection standard operating procedures - Personnel have undergone a training program, can produce certificates/ documentation and/or can demonstrate a thorough understanding of standard operating procedures set in place for the sanitary inspection, and should demonstrate competency in the following areas, according to the assigned inspection duties:</v>
      </c>
      <c r="C118" s="111" t="s">
        <v>182</v>
      </c>
      <c r="D118" s="116" t="s">
        <v>43</v>
      </c>
    </row>
    <row r="119" spans="1:4" ht="89.25" customHeight="1">
      <c r="A119" s="79">
        <f t="shared" si="5"/>
        <v>1</v>
      </c>
      <c r="B119" s="111" t="str">
        <f t="shared" si="4"/>
        <v>2.2.1. Epidemiological situation of the point of entry - Knowledge of common public health risks detected on a routine basis and of the usual public health risks associated with type, size, kind, common origins and destinations of conveyances that use the point of entry</v>
      </c>
      <c r="C119" s="111" t="s">
        <v>10</v>
      </c>
      <c r="D119" s="116" t="s">
        <v>44</v>
      </c>
    </row>
    <row r="120" spans="1:4" ht="57.5">
      <c r="A120" s="79">
        <f t="shared" si="5"/>
        <v>1</v>
      </c>
      <c r="B120" s="111" t="str">
        <f t="shared" si="4"/>
        <v>2.2.2. Public health events - Knowledge and skills for detecting, reporting, assessing and providing first control measures to public health events;</v>
      </c>
      <c r="C120" s="111" t="s">
        <v>11</v>
      </c>
      <c r="D120" s="116" t="s">
        <v>45</v>
      </c>
    </row>
    <row r="121" spans="1:4" ht="83.25" customHeight="1">
      <c r="A121" s="79">
        <f t="shared" si="5"/>
        <v>1</v>
      </c>
      <c r="B121" s="111" t="str">
        <f t="shared" si="4"/>
        <v>2.2.3. Public health risks from microbiological, chemical and radiological agents – Knowledge of how they can affect human health and be transmitted person to person and by food, air water, waste, vectors, fomites and the environment;</v>
      </c>
      <c r="C121" s="111" t="s">
        <v>12</v>
      </c>
      <c r="D121" s="116" t="s">
        <v>46</v>
      </c>
    </row>
    <row r="122" spans="1:4" ht="34.5">
      <c r="A122" s="79">
        <f t="shared" si="5"/>
        <v>1</v>
      </c>
      <c r="B122" s="111" t="str">
        <f t="shared" si="4"/>
        <v>2.2.4. Personal protective techniques and related equipment - Demonstrable knowledge of  application and  correct use.</v>
      </c>
      <c r="C122" s="111" t="s">
        <v>13</v>
      </c>
      <c r="D122" s="116" t="s">
        <v>47</v>
      </c>
    </row>
    <row r="123" spans="1:4" ht="69">
      <c r="A123" s="79">
        <f t="shared" si="5"/>
        <v>1</v>
      </c>
      <c r="B123" s="111" t="str">
        <f t="shared" si="4"/>
        <v>2.2.5. Public health measures - Demonstrable knowledge of the use of correct methods and understanding of techniques, such as: disinfection, decontamination, isolation, quarantine, contact tracing, entry and exit control.</v>
      </c>
      <c r="C123" s="111" t="s">
        <v>197</v>
      </c>
      <c r="D123" s="116" t="s">
        <v>48</v>
      </c>
    </row>
    <row r="124" spans="1:4" ht="80.5">
      <c r="A124" s="79">
        <f t="shared" si="5"/>
        <v>1</v>
      </c>
      <c r="B124" s="111" t="str">
        <f t="shared" si="4"/>
        <v>2.2.6. Testing and sampling techniques -Demonstrable knowledge of the use of correct testing and sampling techniques and equipment to support initial observation, detection and assessment of public health risk,  e.g. water, food, vector control.</v>
      </c>
      <c r="C124" s="111" t="s">
        <v>198</v>
      </c>
      <c r="D124" s="116" t="s">
        <v>49</v>
      </c>
    </row>
    <row r="125" spans="1:4" ht="57.5">
      <c r="A125" s="79">
        <f t="shared" si="5"/>
        <v>1</v>
      </c>
      <c r="B125" s="111" t="str">
        <f t="shared" si="4"/>
        <v>2.2.7. Vector control - Demonstrable knowledge of the use of correct control methods for relevant vector-borne diseases and for hosts and vectors, including disinsecting and deratting.</v>
      </c>
      <c r="C125" s="111" t="s">
        <v>14</v>
      </c>
      <c r="D125" s="116" t="s">
        <v>50</v>
      </c>
    </row>
    <row r="126" spans="1:4" ht="62.25" customHeight="1">
      <c r="A126" s="79">
        <f t="shared" si="5"/>
        <v>1</v>
      </c>
      <c r="B126" s="111" t="str">
        <f t="shared" si="4"/>
        <v>2.2.8. Food safety management - Knowledge of use of correct practices of safe food management, especially with regard to handling; supply, source, preparation, storage and distribution</v>
      </c>
      <c r="C126" s="111" t="s">
        <v>363</v>
      </c>
      <c r="D126" s="115" t="s">
        <v>402</v>
      </c>
    </row>
    <row r="127" spans="1:4" ht="57.5">
      <c r="A127" s="122">
        <f t="shared" si="5"/>
        <v>1</v>
      </c>
      <c r="B127" s="111" t="str">
        <f t="shared" si="4"/>
        <v>2.2.9. Water safety management - Knowledge of use of correct practices of safe water management, especially with regard to source, storage, distribution, treatment and control methods</v>
      </c>
      <c r="C127" s="111" t="s">
        <v>362</v>
      </c>
      <c r="D127" s="120" t="s">
        <v>403</v>
      </c>
    </row>
    <row r="128" spans="1:4" ht="92">
      <c r="A128" s="79">
        <f t="shared" si="5"/>
        <v>1</v>
      </c>
      <c r="B128" s="111" t="str">
        <f t="shared" si="4"/>
        <v>2.2.10. Solid and liquid waste management - Knowledge of solid and liquid waste treatment control methods and systems for detection, assessment and recommended control measures for present and potential risks from solid and liquid waste (including bilge water and ballast water for ships).</v>
      </c>
      <c r="C128" s="111" t="s">
        <v>364</v>
      </c>
      <c r="D128" s="116" t="s">
        <v>404</v>
      </c>
    </row>
    <row r="129" spans="1:4" ht="69">
      <c r="A129" s="79">
        <f t="shared" si="5"/>
        <v>1</v>
      </c>
      <c r="B129" s="111" t="str">
        <f t="shared" si="4"/>
        <v>2.2.11 Swimming pool and SPA - Knowledge of present and potential risks from recreational swimming and spa areas and methods and systems for detection, assessment and recommended control measures (including on board systems).</v>
      </c>
      <c r="C129" s="111" t="s">
        <v>365</v>
      </c>
      <c r="D129" s="116" t="s">
        <v>405</v>
      </c>
    </row>
    <row r="130" spans="1:4" ht="92">
      <c r="A130" s="79">
        <f t="shared" si="5"/>
        <v>1</v>
      </c>
      <c r="B130" s="111" t="str">
        <f t="shared" si="4"/>
        <v>2.2.12. Medical facilities - Knowledge of requirements, bio safety procedures, equipment, medical chest and environmental requirements for medical facilities, according to the size, type and kind of conveyance and related applicable guidelines (e.g. WHO, IMO, ILO, ICAO).</v>
      </c>
      <c r="C130" s="111" t="s">
        <v>199</v>
      </c>
      <c r="D130" s="116" t="s">
        <v>406</v>
      </c>
    </row>
    <row r="131" spans="1:4" ht="103.5">
      <c r="A131" s="79">
        <f t="shared" si="5"/>
        <v>1</v>
      </c>
      <c r="B131" s="111" t="str">
        <f t="shared" si="4"/>
        <v>2.3. Harmful contamination other than microbial contamination, such as radionuclear sources, could also be found on ships but is outside the scope of this guidance.  Both, national and international agencies exist to deal with radionuclear incidents and emergencies. The IHR National Focal Point should have the contact information for these agencies.</v>
      </c>
      <c r="C131" s="111" t="s">
        <v>376</v>
      </c>
      <c r="D131" s="116" t="s">
        <v>114</v>
      </c>
    </row>
    <row r="132" spans="1:4" ht="152.25" customHeight="1">
      <c r="A132" s="79">
        <f t="shared" si="5"/>
        <v>1</v>
      </c>
      <c r="B132" s="111" t="str">
        <f t="shared" si="4"/>
        <v>2.4. Facilities, equipment and supplies for use by inspection staff 
Facilities, equipment and supplies are available for use by inspection staff, according to the needs of its duties and kept in safe and hygienic conditions; including: communication devices, testing and sampling supplies and equipment, updated guidance tools and other technical information sources, personal protective equipment, vector control devices and supplies, records/data collection storage and forms; etc.</v>
      </c>
      <c r="C132" s="111" t="s">
        <v>438</v>
      </c>
      <c r="D132" s="116" t="s">
        <v>115</v>
      </c>
    </row>
    <row r="133" spans="1:4" ht="57.5">
      <c r="A133" s="79">
        <f t="shared" si="5"/>
        <v>1</v>
      </c>
      <c r="B133" s="111" t="str">
        <f t="shared" si="4"/>
        <v>(e)  To provide as far as practicable a programme and trained personnel for the control of vector and reservoirs in and near points of entry</v>
      </c>
      <c r="C133" s="111" t="s">
        <v>183</v>
      </c>
      <c r="D133" s="116" t="s">
        <v>116</v>
      </c>
    </row>
    <row r="134" spans="1:4" ht="13.5">
      <c r="A134" s="79">
        <f t="shared" si="5"/>
        <v>1</v>
      </c>
      <c r="B134" s="111"/>
      <c r="C134" s="111"/>
      <c r="D134" s="116"/>
    </row>
    <row r="135" spans="1:4" ht="153.75" customHeight="1">
      <c r="A135" s="79">
        <f>A134</f>
        <v>1</v>
      </c>
      <c r="B135" s="111" t="str">
        <f t="shared" si="4"/>
        <v>1.Plan for vector and reservoir control
Integrated vector control programme  in place, including special arrangements or agreement/contract covering the following areas:
 Passenger terminals 
 Cargo and containers terminals 
 Infrastructure and courtyards
 Service providers facilities at terminal and for conveyance ground support operation
  Surrounding areas of Point of entry (minimum 400 meters)</v>
      </c>
      <c r="C135" s="111" t="s">
        <v>200</v>
      </c>
      <c r="D135" s="116" t="s">
        <v>422</v>
      </c>
    </row>
    <row r="136" spans="1:4" ht="99" customHeight="1">
      <c r="A136" s="122">
        <f t="shared" ref="A136:A201" si="6">A135</f>
        <v>1</v>
      </c>
      <c r="B136" s="111" t="str">
        <f t="shared" si="4"/>
        <v>2. Trained personnel for control of vector and reservoirs
Adequate number of personnel with training and knowledge to detect and control public health risks of vectors and reservoirs as well as to oversee and audit services and facilities of the point of entry.</v>
      </c>
      <c r="C136" s="111" t="s">
        <v>201</v>
      </c>
      <c r="D136" s="115" t="s">
        <v>423</v>
      </c>
    </row>
    <row r="137" spans="1:4" ht="100.5" customHeight="1">
      <c r="A137" s="79">
        <f t="shared" si="6"/>
        <v>1</v>
      </c>
      <c r="B137" s="111" t="str">
        <f t="shared" si="4"/>
        <v>3. Monitoring of vectors in the point of entry facilities and in the surrounding area of at least 400 meters from terminal.
Monitoring is continously done on site: vectors and reservoirs are detected, identified, tested for pathogens and controlled. Results of the latest audit of services and facilities are available and accessible</v>
      </c>
      <c r="C137" s="111" t="s">
        <v>73</v>
      </c>
      <c r="D137" s="120" t="s">
        <v>424</v>
      </c>
    </row>
    <row r="138" spans="1:4" ht="169.5" customHeight="1">
      <c r="A138" s="79">
        <f t="shared" si="6"/>
        <v>1</v>
      </c>
      <c r="B138" s="111" t="str">
        <f t="shared" si="4"/>
        <v>4. Dedicated space, equipment and supplies for use by vector and reservoir control staff.  
Dedicated and secure space/room for use by vector and reservoir control staff and for storage of  public health equipment and supplies, including: 
 insecticides, rodenticides, traps and application equipment
inspection equipment 
 workplace and supplies for staff to: prepare inspections, complete reports, and to prepare, calibrate and store sampling equipment</v>
      </c>
      <c r="C138" s="111" t="s">
        <v>74</v>
      </c>
      <c r="D138" s="116" t="s">
        <v>425</v>
      </c>
    </row>
    <row r="139" spans="1:4" ht="23">
      <c r="A139" s="79">
        <f t="shared" si="6"/>
        <v>1</v>
      </c>
      <c r="B139" s="111" t="str">
        <f t="shared" si="4"/>
        <v xml:space="preserve">(f) Special capacities according to type of point of entry (airport): </v>
      </c>
      <c r="C139" s="111" t="s">
        <v>117</v>
      </c>
      <c r="D139" s="116" t="s">
        <v>430</v>
      </c>
    </row>
    <row r="140" spans="1:4" ht="13.5">
      <c r="A140" s="79">
        <f t="shared" si="6"/>
        <v>1</v>
      </c>
      <c r="B140" s="111" t="str">
        <f t="shared" si="4"/>
        <v>1.Airports</v>
      </c>
      <c r="C140" s="111" t="s">
        <v>326</v>
      </c>
      <c r="D140" s="116" t="s">
        <v>426</v>
      </c>
    </row>
    <row r="141" spans="1:4" ht="80.5">
      <c r="A141" s="79">
        <f t="shared" si="6"/>
        <v>1</v>
      </c>
      <c r="B141" s="111" t="str">
        <f t="shared" si="4"/>
        <v>1.1 Procedures in place concerning communication of events for a suspected case of communicable disease or other public health related event on board aircraft, encompassing air traffic control, airport authorities and public health sector competent authorities.</v>
      </c>
      <c r="C141" s="111" t="s">
        <v>118</v>
      </c>
      <c r="D141" s="116" t="s">
        <v>427</v>
      </c>
    </row>
    <row r="142" spans="1:4" ht="91.5" customHeight="1">
      <c r="A142" s="79">
        <f t="shared" si="6"/>
        <v>1</v>
      </c>
      <c r="B142" s="111" t="str">
        <f t="shared" si="4"/>
        <v>1.2. Procedures in place to assess, monitor and safely apply aircraft disinsection and other vector control measures if required, according to WHO recommendations and guidance, as applicable (this procedures should be part of the integrated vector management control plan at the airport)</v>
      </c>
      <c r="C142" s="111" t="s">
        <v>119</v>
      </c>
      <c r="D142" s="116" t="s">
        <v>428</v>
      </c>
    </row>
    <row r="143" spans="1:4" ht="80.5">
      <c r="A143" s="79">
        <f t="shared" si="6"/>
        <v>1</v>
      </c>
      <c r="B143" s="111" t="str">
        <f t="shared" si="4"/>
        <v>1.3 Procedures concerning communication with aircraft and air transport operators regarding: free pratique (including radio free pratique) request and authorization; and health part of the General Declaration of Aircraft, if and when requested by national authorities</v>
      </c>
      <c r="C143" s="111" t="s">
        <v>120</v>
      </c>
      <c r="D143" s="116" t="s">
        <v>429</v>
      </c>
    </row>
    <row r="144" spans="1:4" ht="13.5">
      <c r="A144" s="79">
        <f t="shared" si="6"/>
        <v>1</v>
      </c>
      <c r="B144" s="111" t="str">
        <f t="shared" si="4"/>
        <v>2.Ports and ships</v>
      </c>
      <c r="C144" s="111" t="s">
        <v>121</v>
      </c>
      <c r="D144" s="116" t="s">
        <v>174</v>
      </c>
    </row>
    <row r="145" spans="1:4" ht="69">
      <c r="A145" s="79">
        <f t="shared" si="6"/>
        <v>1</v>
      </c>
      <c r="B145" s="111" t="str">
        <f t="shared" si="4"/>
        <v>2.1 Procedures concerning communication with ship and ship industry operators regarding: free pratique (including radio free pratique) request and authorization; and the Maritime Health Declaration, if and when requested by national authorities</v>
      </c>
      <c r="C145" s="111" t="s">
        <v>122</v>
      </c>
      <c r="D145" s="116" t="s">
        <v>431</v>
      </c>
    </row>
    <row r="146" spans="1:4" ht="92">
      <c r="A146" s="79">
        <f t="shared" si="6"/>
        <v>1</v>
      </c>
      <c r="B146" s="111" t="str">
        <f t="shared" si="4"/>
        <v>2.2 Arrangements in place for designated ship quarantine anchorage area, if and when requested, according to risk assessment (such as vector borne disease, ballast water, waste and other public health risks) and safety, security and facilitation principles, as applicable</v>
      </c>
      <c r="C146" s="111" t="s">
        <v>86</v>
      </c>
      <c r="D146" s="116" t="s">
        <v>432</v>
      </c>
    </row>
    <row r="147" spans="1:4" ht="13.5">
      <c r="A147" s="79">
        <f>A146</f>
        <v>1</v>
      </c>
      <c r="B147" s="111" t="str">
        <f t="shared" si="4"/>
        <v xml:space="preserve">3.Ground crossing </v>
      </c>
      <c r="C147" s="111" t="s">
        <v>327</v>
      </c>
      <c r="D147" s="116" t="s">
        <v>433</v>
      </c>
    </row>
    <row r="148" spans="1:4" ht="83.25" customHeight="1">
      <c r="A148" s="79"/>
      <c r="B148" s="111" t="s">
        <v>176</v>
      </c>
      <c r="C148" s="111" t="s">
        <v>175</v>
      </c>
      <c r="D148" s="116" t="s">
        <v>435</v>
      </c>
    </row>
    <row r="149" spans="1:4" ht="66" customHeight="1">
      <c r="A149" s="79"/>
      <c r="B149" s="111" t="s">
        <v>177</v>
      </c>
      <c r="C149" s="111" t="s">
        <v>177</v>
      </c>
      <c r="D149" s="116" t="s">
        <v>436</v>
      </c>
    </row>
    <row r="150" spans="1:4" ht="69">
      <c r="A150" s="79">
        <f>A147</f>
        <v>1</v>
      </c>
      <c r="B150" s="111" t="str">
        <f t="shared" si="4"/>
        <v>B) Core capacity requirements for designated airports, ports and ground crossings.                      II - For responding to events that may constitute PHEIC  (Emergencies)</v>
      </c>
      <c r="C150" s="111" t="s">
        <v>439</v>
      </c>
      <c r="D150" s="116" t="s">
        <v>440</v>
      </c>
    </row>
    <row r="151" spans="1:4" ht="80.5">
      <c r="A151" s="79">
        <f t="shared" si="6"/>
        <v>1</v>
      </c>
      <c r="B151" s="111" t="str">
        <f t="shared" si="4"/>
        <v xml:space="preserve"> (a) to provide appropriate public health emergency  response by establishing and maintaining a Public Health Emergency Contingency Plan, including the nomination  of a coordinator and contact points for relevant point of entry, public health and other agencies and services</v>
      </c>
      <c r="C151" s="111" t="s">
        <v>185</v>
      </c>
      <c r="D151" s="116" t="s">
        <v>441</v>
      </c>
    </row>
    <row r="152" spans="1:4" ht="23">
      <c r="A152" s="79">
        <f t="shared" si="6"/>
        <v>1</v>
      </c>
      <c r="B152" s="111" t="str">
        <f t="shared" si="4"/>
        <v xml:space="preserve">1. Public health contingency plan </v>
      </c>
      <c r="C152" s="111" t="s">
        <v>186</v>
      </c>
      <c r="D152" s="115" t="s">
        <v>180</v>
      </c>
    </row>
    <row r="153" spans="1:4" ht="93.75" customHeight="1">
      <c r="A153" s="122">
        <f t="shared" si="6"/>
        <v>1</v>
      </c>
      <c r="B153" s="111" t="str">
        <f t="shared" si="4"/>
        <v>1.Public health emergency contingency plan
An agreed, updated, documented public health emergency contingency plan, integrated
with other public health response plans (national/intermediate/local levels) and other emergency operational plans at point of entry, covering relevant services at point of entry and disseminated to all key stakeholders</v>
      </c>
      <c r="C153" s="111" t="s">
        <v>203</v>
      </c>
      <c r="D153" s="120" t="s">
        <v>442</v>
      </c>
    </row>
    <row r="154" spans="1:4" ht="291" customHeight="1">
      <c r="A154" s="79">
        <f t="shared" si="6"/>
        <v>1</v>
      </c>
      <c r="B154" s="111" t="str">
        <f>IF(A154=2,D154,C154)</f>
        <v xml:space="preserve">2. Integration with other response plans
A clearly structured allocation of functions within the public health emergency contingency plan, for all services and sectors involved at point of entry to carry out policy /guidance, coordination, management and evaluation functions during a public health response:
 Coordinator/committee identified; 
 Sub-sector/ services contacts and plans in place
 Sub-sector/services contact points identified.
 contact points for key sectors/services at point of entry identified/nominated and details shared with competent authority.
 integration with possible sectoral plans contact points of key sectors/services at point of entry, including public health, immigration, transportation, security, public information/media
 Identification of mechanism/system in operation and procedures in place for communication/collaboration between public health authorities, within national health surveillance system, with regard to reporting, information exchange, assessment and coordinated response, in coordination with national, intermediate and local public health alert and response plans.
 a reliable system for informing the local competent authority in charge to
implement health measures of the pending arrival of a suspected case of a 
communicable disease, when traffic control or others authorities at point of entry
have been notified of this by conveyances operators; </v>
      </c>
      <c r="C154" s="111" t="s">
        <v>62</v>
      </c>
      <c r="D154" s="116" t="s">
        <v>141</v>
      </c>
    </row>
    <row r="155" spans="1:4" ht="90" customHeight="1">
      <c r="A155" s="79">
        <f t="shared" si="6"/>
        <v>1</v>
      </c>
      <c r="B155" s="111" t="str">
        <f t="shared" si="4"/>
        <v xml:space="preserve">3. Training and/or drill exercises
Periodic training and/or drill exercises to familiarize contact points of key sectors/services at point of entry with the public health contingency plan and their respective roles and functions within it. </v>
      </c>
      <c r="C155" s="111" t="s">
        <v>204</v>
      </c>
      <c r="D155" s="116" t="s">
        <v>142</v>
      </c>
    </row>
    <row r="156" spans="1:4" ht="69">
      <c r="A156" s="79">
        <f t="shared" si="6"/>
        <v>1</v>
      </c>
      <c r="B156" s="111" t="str">
        <f t="shared" si="4"/>
        <v>(b) to provide assessment of, and care for, affected travellers or animals by establishing arrangements with local medical and veterinary facilities for their isolation, treatment and other support services that may be required</v>
      </c>
      <c r="C156" s="111" t="s">
        <v>188</v>
      </c>
      <c r="D156" s="116" t="s">
        <v>143</v>
      </c>
    </row>
    <row r="157" spans="1:4" ht="13.5">
      <c r="A157" s="79">
        <f t="shared" si="6"/>
        <v>1</v>
      </c>
      <c r="B157" s="111" t="str">
        <f t="shared" si="4"/>
        <v>1. Affected travellers on board</v>
      </c>
      <c r="C157" s="111" t="s">
        <v>189</v>
      </c>
      <c r="D157" s="116" t="s">
        <v>181</v>
      </c>
    </row>
    <row r="158" spans="1:4" ht="117" customHeight="1">
      <c r="A158" s="79">
        <f t="shared" si="6"/>
        <v>1</v>
      </c>
      <c r="B158" s="111" t="str">
        <f t="shared" si="4"/>
        <v xml:space="preserve">Administrative arrangements and written procedures are in place and agreed with local
authorities, conveyance operators and service providers for information sharing and coordinated intersectoral alert and response actions for affected conveyances regarding support and decision making for ill or suspect traveller on board, as part of the public health emergency contingency plan. </v>
      </c>
      <c r="C158" s="111" t="s">
        <v>67</v>
      </c>
      <c r="D158" s="116" t="s">
        <v>144</v>
      </c>
    </row>
    <row r="159" spans="1:4" ht="23">
      <c r="A159" s="79">
        <f t="shared" si="6"/>
        <v>1</v>
      </c>
      <c r="B159" s="111" t="str">
        <f t="shared" si="4"/>
        <v>2. Assessment of, and care for affected travellers</v>
      </c>
      <c r="C159" s="111" t="s">
        <v>190</v>
      </c>
      <c r="D159" s="115" t="s">
        <v>145</v>
      </c>
    </row>
    <row r="160" spans="1:4" ht="300.75" customHeight="1">
      <c r="A160" s="122">
        <f t="shared" si="6"/>
        <v>1</v>
      </c>
      <c r="B160" s="111" t="str">
        <f t="shared" si="4"/>
        <v>2.1. Access to treatment, isolation and diagnostic facilities
Administrative arrangements and a written, formal agreement, such as memorandum of understanding, are in place with local and/or nearby hospitals, clinics, health services, to receive affected travellers from the point of entry for isolation, treatment and other support services
 This agreement should describe the potential nature of the risk (e.g. infectious disease, other sources of contamination) and the responsibilities of each signatory;
 Reference source, date and expiry of the agreement;
 Facilities and types of health care covered (e.g. assessment, isolation, treatment such as first aid, intensive care unit, contagious disease reference centre, etc.);
 Competent/qualified personnel assigned for prompt assessment, care and isolation of  affected travellers;
 Access to laboratory facilities;
 Access to necessary equipment, supplies and personal protective equipment (e.g. PPE) ;
 Procedures in place for routine written reports of traveller transfer, follow-up care and results of laboratory analysis.
 Arrangements for translation and interpreters (?)</v>
      </c>
      <c r="C160" s="111" t="s">
        <v>407</v>
      </c>
      <c r="D160" s="120" t="s">
        <v>107</v>
      </c>
    </row>
    <row r="161" spans="1:4" ht="181.5" customHeight="1">
      <c r="A161" s="79">
        <f t="shared" si="6"/>
        <v>1</v>
      </c>
      <c r="B161" s="111" t="str">
        <f t="shared" si="4"/>
        <v xml:space="preserve">2.2. Key information regarding treatment, isolation and diagnostic facilities
and transport of affected travellers
List of all facilities to which affected travellers from the point of entry are to be transferred and names and key contact information (address, phone number, distance from point of entry and map of  routes) created , disseminated and maintained/updated, regularly tested for accuracy and accessible to all relevant personnel.
Key information provided to transportation services regarding the name, address, distance and route to hospitals/ clinics facility to which affected travellers from the points of entry must be taken. </v>
      </c>
      <c r="C161" s="111" t="s">
        <v>408</v>
      </c>
      <c r="D161" s="116" t="s">
        <v>108</v>
      </c>
    </row>
    <row r="162" spans="1:4" ht="23">
      <c r="A162" s="79">
        <f t="shared" si="6"/>
        <v>1</v>
      </c>
      <c r="B162" s="111" t="str">
        <f t="shared" si="4"/>
        <v>3. Assessment, care and isolation of affected animals</v>
      </c>
      <c r="C162" s="111" t="s">
        <v>192</v>
      </c>
      <c r="D162" s="116" t="s">
        <v>109</v>
      </c>
    </row>
    <row r="163" spans="1:4" ht="213" customHeight="1">
      <c r="A163" s="79">
        <f t="shared" si="6"/>
        <v>1</v>
      </c>
      <c r="B163" s="111" t="str">
        <f t="shared" si="4"/>
        <v>3.1. A written, formal agreement in place with veterinary centres to provide diagnostic tests, assessment and recommended measures related to affected animals 
 Staff trained in infection control and available on-site or on-call to examine affected animals; 
 Standby infection control plan, including  adequate equipment and procedures to manage or to use other clinical care facilities to deal with heightened level of  public health risk (other than routine level risk) ;
 Personal protective equipment and personnel trained available to carry out assessment, treatment and isolation of affected animals; 
Written reports of results of affected animal diagnostic tests, follow-up care and infection control.</v>
      </c>
      <c r="C163" s="111" t="s">
        <v>83</v>
      </c>
      <c r="D163" s="116" t="s">
        <v>110</v>
      </c>
    </row>
    <row r="164" spans="1:4" ht="114" customHeight="1">
      <c r="A164" s="79">
        <f t="shared" si="6"/>
        <v>1</v>
      </c>
      <c r="B164" s="111" t="str">
        <f t="shared" si="4"/>
        <v>3.2. Referral and transport of animals to designated veterinary facility  through appropriate safe transport  arrangements.  
Documented administrative arrangements are in place :
 Cleaning/disinfection equipment and supplies and personnel familiar with these procedures;
 Personal protective equipment to transport staff.</v>
      </c>
      <c r="C164" s="111" t="s">
        <v>84</v>
      </c>
      <c r="D164" s="115" t="s">
        <v>157</v>
      </c>
    </row>
    <row r="165" spans="1:4" ht="34.5">
      <c r="A165" s="122">
        <f t="shared" si="6"/>
        <v>1</v>
      </c>
      <c r="B165" s="111" t="str">
        <f t="shared" si="4"/>
        <v>(c) to provide appropriate space, separate from other travellers, to interview suspect or affected persons</v>
      </c>
      <c r="C165" s="111" t="s">
        <v>193</v>
      </c>
      <c r="D165" s="120" t="s">
        <v>158</v>
      </c>
    </row>
    <row r="166" spans="1:4" ht="13.5">
      <c r="A166" s="79">
        <f t="shared" si="6"/>
        <v>1</v>
      </c>
      <c r="B166" s="111"/>
      <c r="C166" s="111">
        <v>1</v>
      </c>
      <c r="D166" s="116"/>
    </row>
    <row r="167" spans="1:4" ht="138.75" customHeight="1">
      <c r="A167" s="79">
        <f t="shared" si="6"/>
        <v>1</v>
      </c>
      <c r="B167" s="111" t="str">
        <f>IF(A167=2,D167,C167)</f>
        <v xml:space="preserve">1. Space to interview suspect or affected travellers- Hygienic and environmentally safe space(s) set aside to conduct private interviews that are of adequate size in relation to volume, type of conveyance and frequency of travellers and complexity of the point of entry (regarding terminal facilities, destinations and multimodal practice).  Desirable to have independent exit passage which suspect travellers can be transported to medical care facilities, if needed, and avoid infecting  other persons.
Arrangements for translation and interpreters where needed </v>
      </c>
      <c r="C167" s="111" t="s">
        <v>457</v>
      </c>
      <c r="D167" s="116" t="s">
        <v>339</v>
      </c>
    </row>
    <row r="168" spans="1:4" ht="80.5">
      <c r="A168" s="79">
        <f t="shared" si="6"/>
        <v>1</v>
      </c>
      <c r="B168" s="111" t="str">
        <f t="shared" si="4"/>
        <v xml:space="preserve">2. Regularly updated, documented, tested on-site control measures, including equipment and products for cleaning, disinfection and decontamination, for the purpose of elimination all possible contamination at the facility used to interview affected travellers, . </v>
      </c>
      <c r="C168" s="111" t="s">
        <v>36</v>
      </c>
      <c r="D168" s="116" t="s">
        <v>458</v>
      </c>
    </row>
    <row r="169" spans="1:4" ht="81" customHeight="1">
      <c r="A169" s="79">
        <f t="shared" si="6"/>
        <v>1</v>
      </c>
      <c r="B169" s="111" t="str">
        <f t="shared" si="4"/>
        <v>3. Personal protective equipment (PPE) for interviewing ill travellers 
Access to necessary equipment (e.g. PPE) for initial interview and triage. Personnel use personal protective equipment for initial interview and triage.</v>
      </c>
      <c r="C169" s="111" t="s">
        <v>205</v>
      </c>
      <c r="D169" s="116" t="s">
        <v>340</v>
      </c>
    </row>
    <row r="170" spans="1:4" ht="46">
      <c r="A170" s="79">
        <f t="shared" si="6"/>
        <v>1</v>
      </c>
      <c r="B170" s="111" t="str">
        <f t="shared" si="4"/>
        <v>(d) to provide for the assessment and, if required, quarantine of suspect travellers, preferably in facilities away from the point of entry</v>
      </c>
      <c r="C170" s="111" t="s">
        <v>179</v>
      </c>
      <c r="D170" s="116" t="s">
        <v>341</v>
      </c>
    </row>
    <row r="171" spans="1:4" ht="13.5">
      <c r="A171" s="79">
        <f t="shared" si="6"/>
        <v>1</v>
      </c>
      <c r="B171" s="111" t="str">
        <f t="shared" si="4"/>
        <v>1. Assessment of suspect travellers</v>
      </c>
      <c r="C171" s="111" t="s">
        <v>16</v>
      </c>
      <c r="D171" s="116" t="s">
        <v>342</v>
      </c>
    </row>
    <row r="172" spans="1:4" ht="87" customHeight="1">
      <c r="A172" s="79">
        <f t="shared" si="6"/>
        <v>1</v>
      </c>
      <c r="B172" s="111" t="str">
        <f t="shared" si="4"/>
        <v>1.1. Staff
Appropriate number of trained personnel, proportional to the volume and frequency of travellers, available at short notice, on or off site, to interview and to provide first assessment of suspect travellers on a timely basis.</v>
      </c>
      <c r="C172" s="111" t="s">
        <v>17</v>
      </c>
      <c r="D172" s="116" t="s">
        <v>343</v>
      </c>
    </row>
    <row r="173" spans="1:4" ht="106.5" customHeight="1">
      <c r="A173" s="79">
        <f t="shared" si="6"/>
        <v>1</v>
      </c>
      <c r="B173" s="111" t="str">
        <f t="shared" si="4"/>
        <v>1.2. Procedures for reporting 
Procedures in place for reporting to the competent authority at the point of entry events related to travellers, indicative of infectious disease or evidence of a public health risk to ensure appropriate assessment, care and other public health measures</v>
      </c>
      <c r="C173" s="111" t="s">
        <v>378</v>
      </c>
      <c r="D173" s="116" t="s">
        <v>344</v>
      </c>
    </row>
    <row r="174" spans="1:4" ht="26.25" customHeight="1">
      <c r="A174" s="79">
        <f t="shared" si="6"/>
        <v>1</v>
      </c>
      <c r="B174" s="111" t="str">
        <f t="shared" si="4"/>
        <v>2. Quarantine of suspect travellers</v>
      </c>
      <c r="C174" s="111" t="s">
        <v>18</v>
      </c>
      <c r="D174" s="115" t="s">
        <v>459</v>
      </c>
    </row>
    <row r="175" spans="1:4" ht="284.25" customHeight="1">
      <c r="A175" s="122">
        <f t="shared" si="6"/>
        <v>1</v>
      </c>
      <c r="B175" s="111" t="str">
        <f t="shared" si="4"/>
        <v>2.1. Designation of facilities
Administrative arrangements and a written, formal agreement, such as memorandum of
understanding, are in place with local and/or nearby hospitals, clinics, health services, or other facilities to receive suspect travellers from the point of entry for quarantine and other support services (preferably away from the point of entry).
 This agreement should describe the potential nature of the risk (e.g. infectious disease; other sources of contamination) and the responsibilities of each signatory;
 Reference source, date and expiry of the agreement;
 Facilities and type of support and logistics services covered;
 Competent/qualified personnel for quarantine of  suspected travellers, assigned to these duties;
 Access to laboratory facilities;
 Access to necessary equipment, supplies and personal protective equipment (e.g. PPE) ;
 Procedures in place for routine written reports of traveller transfer, follow-up care and results of laboratory analysis.
Arrangements for translation and interpreters where needed(?)</v>
      </c>
      <c r="C175" s="111" t="s">
        <v>346</v>
      </c>
      <c r="D175" s="120" t="s">
        <v>64</v>
      </c>
    </row>
    <row r="176" spans="1:4" ht="80.5">
      <c r="A176" s="79">
        <f t="shared" si="6"/>
        <v>1</v>
      </c>
      <c r="B176" s="111" t="str">
        <f t="shared" si="4"/>
        <v>2.2. Staff
Appropriate number of trained personnel at the quarantine facility to recognize disease symptoms and who are familiar with procedures and measures for suspect travellers</v>
      </c>
      <c r="C176" s="111" t="s">
        <v>21</v>
      </c>
      <c r="D176" s="116" t="s">
        <v>65</v>
      </c>
    </row>
    <row r="177" spans="1:4" ht="80.5">
      <c r="A177" s="79">
        <f t="shared" si="6"/>
        <v>1</v>
      </c>
      <c r="B177" s="111" t="str">
        <f t="shared" si="4"/>
        <v>(e) to apply recommended measures to disinsect, derat, disinfect, decontaminate or otherwise treat baggage, cargo, containers, conveyances, goods or postal parcels including, when appropriate, at locations specially designated and equipped for this purpose</v>
      </c>
      <c r="C177" s="111" t="s">
        <v>381</v>
      </c>
      <c r="D177" s="116" t="s">
        <v>66</v>
      </c>
    </row>
    <row r="178" spans="1:4" ht="13.5">
      <c r="A178" s="79">
        <f t="shared" si="6"/>
        <v>1</v>
      </c>
      <c r="B178" s="111"/>
      <c r="C178" s="111">
        <v>1</v>
      </c>
      <c r="D178" s="116"/>
    </row>
    <row r="179" spans="1:4" ht="182.25" customHeight="1">
      <c r="A179" s="79">
        <f>A178</f>
        <v>1</v>
      </c>
      <c r="B179" s="111" t="str">
        <f t="shared" si="4"/>
        <v xml:space="preserve">1.Location for application of recommended measures - Depending on the movement of  baggage, cargo, containers, conveyances, goods and postal parcels, a specially equipped location should be designated, for:
 disinsecting
 deratting
 disinfecting
 decontaminating
                                                                                                                                                                                            The location should be properly designed to avoid possible injury/discomfort/harm to persons and damage to the environment. Factors such as wind direction and distance to human habitats should be taken into consideration, </v>
      </c>
      <c r="C179" s="111" t="s">
        <v>85</v>
      </c>
      <c r="D179" s="116" t="s">
        <v>240</v>
      </c>
    </row>
    <row r="180" spans="1:4" ht="40.5">
      <c r="A180" s="79">
        <f t="shared" si="6"/>
        <v>1</v>
      </c>
      <c r="B180" s="111" t="str">
        <f t="shared" si="4"/>
        <v xml:space="preserve">2. Standard operational procedures
Documented, updated and tested standard operational procedures are in place </v>
      </c>
      <c r="C180" s="111" t="s">
        <v>361</v>
      </c>
      <c r="D180" s="116" t="s">
        <v>241</v>
      </c>
    </row>
    <row r="181" spans="1:4" ht="57.5">
      <c r="A181" s="79">
        <f t="shared" si="6"/>
        <v>1</v>
      </c>
      <c r="B181" s="111" t="str">
        <f t="shared" si="4"/>
        <v>3. Trained staff
Appropriate number of trained personnel available to apply health measures according to technical requirements, adequately and in a timely manner.</v>
      </c>
      <c r="C181" s="111" t="s">
        <v>382</v>
      </c>
      <c r="D181" s="116" t="s">
        <v>242</v>
      </c>
    </row>
    <row r="182" spans="1:4" ht="46">
      <c r="A182" s="79">
        <f t="shared" si="6"/>
        <v>1</v>
      </c>
      <c r="B182" s="111" t="str">
        <f t="shared" si="4"/>
        <v>4. Personal protective equipment
Equipment available and staff trained in application of personal protective equipment</v>
      </c>
      <c r="C182" s="111" t="s">
        <v>377</v>
      </c>
      <c r="D182" s="116" t="s">
        <v>243</v>
      </c>
    </row>
    <row r="183" spans="1:4" ht="27">
      <c r="A183" s="79">
        <f t="shared" si="6"/>
        <v>1</v>
      </c>
      <c r="B183" s="111" t="str">
        <f t="shared" si="4"/>
        <v>(f) to apply entry or exit controls for arriving and departing travellers</v>
      </c>
      <c r="C183" s="111" t="s">
        <v>22</v>
      </c>
      <c r="D183" s="115" t="s">
        <v>244</v>
      </c>
    </row>
    <row r="184" spans="1:4" ht="23.25" customHeight="1">
      <c r="A184" s="122">
        <f t="shared" si="6"/>
        <v>1</v>
      </c>
      <c r="B184" s="108" t="str">
        <f t="shared" si="4"/>
        <v>1. Entry or exit controls for travellers</v>
      </c>
      <c r="C184" s="108" t="s">
        <v>23</v>
      </c>
      <c r="D184" s="120" t="s">
        <v>332</v>
      </c>
    </row>
    <row r="185" spans="1:4" ht="336" customHeight="1">
      <c r="A185" s="79">
        <f t="shared" si="6"/>
        <v>1</v>
      </c>
      <c r="B185" s="110" t="str">
        <f t="shared" si="4"/>
        <v xml:space="preserve"> A formal plan in place to apply entry exit controls at point of entry, if and when recommended, to enable a risk assessment of the individual traveller to be made during events that may constitute a  public health emergency of international concern; the plan should have: 
 An identified staff/committee to make, coordinate and implement key decisions on entry/exit controls at point of entry
 A communication procedure for sharing/ disseminating information to the public and travellers regarding entry/exit controls during a public health emergency 
 A ‘toolbox’ of methods for screening, including visual inspection, questionnaire/health declaration forms and temperature measurement (using thermal scanners or other suitable methods).
 Operational standard procedures 
Training/briefing/drills to orient staff, including public health, airlines, travel agents, security, customs and other, on additional responsibilities in carrying out entry/exit controls.
 Reliable equipment calibrated and maintained in accordance with the manufacturer’s recommendations. 
 Personnel trained in procedures and use of equipment and in the interpretation of 
recordings. 
 A system to incorporate the results of exit screening at airports with the national 
surveillance and reporting system for outbreaks of a specified illness. 
 Logistics, especially baggage, security and customs formalities for arriving and 
departing travellers, for suspected cases and for asymptomatic contacts. </v>
      </c>
      <c r="C185" s="123" t="s">
        <v>345</v>
      </c>
      <c r="D185" s="116" t="s">
        <v>245</v>
      </c>
    </row>
    <row r="186" spans="1:4" ht="46">
      <c r="A186" s="79">
        <f t="shared" si="6"/>
        <v>1</v>
      </c>
      <c r="B186" s="111" t="str">
        <f t="shared" si="4"/>
        <v>(g) to provide access to specially designated equipment and to trained personnel using appropriate personal protection, for the transfer of travellers who may carry infection or contamination</v>
      </c>
      <c r="C186" s="111" t="s">
        <v>76</v>
      </c>
      <c r="D186" s="116" t="s">
        <v>246</v>
      </c>
    </row>
    <row r="187" spans="1:4" ht="13.5">
      <c r="A187" s="79">
        <f t="shared" si="6"/>
        <v>1</v>
      </c>
      <c r="B187" s="111" t="str">
        <f t="shared" si="4"/>
        <v>1. Provide access to special equipment</v>
      </c>
      <c r="C187" s="111" t="s">
        <v>24</v>
      </c>
      <c r="D187" s="116" t="s">
        <v>399</v>
      </c>
    </row>
    <row r="188" spans="1:4" ht="92">
      <c r="A188" s="79">
        <f t="shared" si="6"/>
        <v>1</v>
      </c>
      <c r="B188" s="111" t="str">
        <f t="shared" si="4"/>
        <v xml:space="preserve">Arrangements are in place for transporting suspect travellers to appropriate medical or quarantine facilities by safe, hygienic means of transport. Transport  service should have in place cleaning/disinfection equipment and supplies and personal protective equipment for transport staff. </v>
      </c>
      <c r="C188" s="111" t="s">
        <v>77</v>
      </c>
      <c r="D188" s="116" t="s">
        <v>247</v>
      </c>
    </row>
    <row r="189" spans="1:4" ht="16.5" customHeight="1">
      <c r="A189" s="79">
        <f t="shared" si="6"/>
        <v>1</v>
      </c>
      <c r="B189" s="111" t="str">
        <f t="shared" si="4"/>
        <v>2. Personnel to transport suspect travellers.</v>
      </c>
      <c r="C189" s="111" t="s">
        <v>25</v>
      </c>
      <c r="D189" s="116" t="s">
        <v>400</v>
      </c>
    </row>
    <row r="190" spans="1:4" ht="46">
      <c r="A190" s="79">
        <f t="shared" si="6"/>
        <v>1</v>
      </c>
      <c r="B190" s="111" t="str">
        <f t="shared" si="4"/>
        <v>2.1. Appropriate number of trained personnel available to transport suspect travellers according to technical requirements, adequately and in a timely manner;</v>
      </c>
      <c r="C190" s="111" t="s">
        <v>78</v>
      </c>
      <c r="D190" s="116" t="s">
        <v>401</v>
      </c>
    </row>
    <row r="191" spans="1:4" ht="34.5">
      <c r="A191" s="79">
        <f t="shared" si="6"/>
        <v>1</v>
      </c>
      <c r="B191" s="111" t="str">
        <f t="shared" si="4"/>
        <v>2.2. Personnel trained in application of personal protective equipment and disinfection techniques, as applicable.</v>
      </c>
      <c r="C191" s="111" t="s">
        <v>79</v>
      </c>
      <c r="D191" s="116" t="s">
        <v>300</v>
      </c>
    </row>
    <row r="192" spans="1:4" ht="34.5">
      <c r="A192" s="79">
        <f t="shared" si="6"/>
        <v>1</v>
      </c>
      <c r="B192" s="111" t="str">
        <f t="shared" si="4"/>
        <v>2.3. Personnel trained in the use of key information regarding hospital/clinic/diagnostic facilities related to the point of entry.</v>
      </c>
      <c r="C192" s="111" t="s">
        <v>26</v>
      </c>
      <c r="D192" s="116" t="s">
        <v>248</v>
      </c>
    </row>
    <row r="193" spans="1:4" ht="15.75" customHeight="1">
      <c r="A193" s="79">
        <f t="shared" si="6"/>
        <v>1</v>
      </c>
      <c r="B193" s="111" t="str">
        <f t="shared" si="4"/>
        <v xml:space="preserve">Final Score </v>
      </c>
      <c r="C193" s="111" t="s">
        <v>187</v>
      </c>
      <c r="D193" s="116" t="s">
        <v>301</v>
      </c>
    </row>
    <row r="194" spans="1:4" ht="22.5" customHeight="1">
      <c r="A194" s="79">
        <f>A193</f>
        <v>1</v>
      </c>
      <c r="B194" s="111" t="str">
        <f t="shared" si="4"/>
        <v>Conclusions and recommendations</v>
      </c>
      <c r="C194" s="111" t="s">
        <v>27</v>
      </c>
      <c r="D194" s="116" t="s">
        <v>302</v>
      </c>
    </row>
    <row r="195" spans="1:4" ht="26.25" customHeight="1">
      <c r="A195" s="79">
        <f t="shared" si="6"/>
        <v>1</v>
      </c>
      <c r="B195" s="111" t="str">
        <f t="shared" si="4"/>
        <v>Insert photographs or videos below</v>
      </c>
      <c r="C195" s="111" t="s">
        <v>383</v>
      </c>
      <c r="D195" s="116" t="s">
        <v>249</v>
      </c>
    </row>
    <row r="196" spans="1:4" ht="22.5" customHeight="1">
      <c r="A196" s="79">
        <f t="shared" si="6"/>
        <v>1</v>
      </c>
      <c r="B196" s="111" t="str">
        <f t="shared" si="4"/>
        <v>General comments on the assessment</v>
      </c>
      <c r="C196" s="111" t="s">
        <v>28</v>
      </c>
      <c r="D196" s="116" t="s">
        <v>303</v>
      </c>
    </row>
    <row r="197" spans="1:4" ht="21" customHeight="1">
      <c r="A197" s="79">
        <f t="shared" si="6"/>
        <v>1</v>
      </c>
      <c r="B197" s="111" t="str">
        <f t="shared" si="4"/>
        <v>All groups of core capacities</v>
      </c>
      <c r="C197" s="111" t="s">
        <v>15</v>
      </c>
      <c r="D197" s="116" t="s">
        <v>456</v>
      </c>
    </row>
    <row r="198" spans="1:4" ht="22.5" customHeight="1">
      <c r="A198" s="79">
        <f t="shared" si="6"/>
        <v>1</v>
      </c>
      <c r="B198" s="111" t="str">
        <f t="shared" si="4"/>
        <v>Coordination and communication</v>
      </c>
      <c r="C198" s="111" t="s">
        <v>30</v>
      </c>
      <c r="D198" s="116" t="s">
        <v>304</v>
      </c>
    </row>
    <row r="199" spans="1:4" ht="22.5" customHeight="1">
      <c r="A199" s="79">
        <f t="shared" si="6"/>
        <v>1</v>
      </c>
      <c r="B199" s="111" t="str">
        <f t="shared" si="4"/>
        <v>Core capacity at all times</v>
      </c>
      <c r="C199" s="111" t="s">
        <v>350</v>
      </c>
      <c r="D199" s="116" t="s">
        <v>250</v>
      </c>
    </row>
    <row r="200" spans="1:4" ht="34.5">
      <c r="A200" s="79">
        <f t="shared" si="6"/>
        <v>1</v>
      </c>
      <c r="B200" s="111" t="str">
        <f t="shared" si="4"/>
        <v>Core capacity for responding to PHEICs</v>
      </c>
      <c r="C200" s="111" t="s">
        <v>384</v>
      </c>
      <c r="D200" s="116" t="s">
        <v>251</v>
      </c>
    </row>
    <row r="201" spans="1:4" ht="21" customHeight="1">
      <c r="A201" s="79">
        <f t="shared" si="6"/>
        <v>1</v>
      </c>
      <c r="B201" s="111" t="str">
        <f t="shared" si="4"/>
        <v>Reference</v>
      </c>
      <c r="C201" s="111" t="s">
        <v>351</v>
      </c>
      <c r="D201" s="115" t="s">
        <v>305</v>
      </c>
    </row>
    <row r="202" spans="1:4" ht="34.5">
      <c r="A202" s="79">
        <f t="shared" ref="A202:A266" si="7">A201</f>
        <v>1</v>
      </c>
      <c r="B202" s="111" t="str">
        <f t="shared" ref="B202:B226" si="8">IF(A202=2,D202,C202)</f>
        <v>Assessment tool for core capacity requirements for Designated Ports, Airports and Ground Crossings</v>
      </c>
      <c r="C202" s="111" t="s">
        <v>385</v>
      </c>
      <c r="D202" s="120" t="s">
        <v>252</v>
      </c>
    </row>
    <row r="203" spans="1:4" ht="40.5">
      <c r="A203" s="121">
        <f t="shared" si="7"/>
        <v>1</v>
      </c>
      <c r="B203" s="111" t="str">
        <f t="shared" si="8"/>
        <v>Guide to Hygiene and Sanitation in Aviation  http://www.who.int/water_sanitation_health/hygiene/ships/guide_hygiene_sanitation_aviation_3_edition.pdf</v>
      </c>
      <c r="C203" s="111" t="s">
        <v>234</v>
      </c>
      <c r="D203" s="116" t="s">
        <v>306</v>
      </c>
    </row>
    <row r="204" spans="1:4" ht="27">
      <c r="A204" s="79">
        <f t="shared" si="7"/>
        <v>1</v>
      </c>
      <c r="B204" s="111" t="str">
        <f t="shared" si="8"/>
        <v>International certificate of vaccination or prophylaxis, http://www.who.int/ihr/travel/icvp/en/index.html</v>
      </c>
      <c r="C204" s="111" t="s">
        <v>386</v>
      </c>
      <c r="D204" s="116" t="s">
        <v>307</v>
      </c>
    </row>
    <row r="205" spans="1:4" ht="27">
      <c r="A205" s="79">
        <f t="shared" si="7"/>
        <v>1</v>
      </c>
      <c r="B205" s="111" t="str">
        <f t="shared" si="8"/>
        <v>Guidelines for TB on board aircraft - Tuberculosis and Air Travel, 3rd ed.</v>
      </c>
      <c r="C205" s="111" t="s">
        <v>387</v>
      </c>
      <c r="D205" s="116" t="s">
        <v>338</v>
      </c>
    </row>
    <row r="206" spans="1:4" ht="27">
      <c r="A206" s="79">
        <f t="shared" si="7"/>
        <v>1</v>
      </c>
      <c r="B206" s="111" t="str">
        <f t="shared" si="8"/>
        <v>Public health passenger locator card, http://www.who.int/ihr/travel/locator_card/en/index.html</v>
      </c>
      <c r="C206" s="111" t="s">
        <v>388</v>
      </c>
      <c r="D206" s="116" t="s">
        <v>308</v>
      </c>
    </row>
    <row r="207" spans="1:4" ht="40.5">
      <c r="A207" s="79">
        <f t="shared" si="7"/>
        <v>1</v>
      </c>
      <c r="B207" s="111" t="str">
        <f t="shared" si="8"/>
        <v>Interim and draft of technical advice for inspection and issuance of the Ship Sanitation Certificates, http://www.who.int/ihr/travel/TechnAdvSSC.pdf</v>
      </c>
      <c r="C207" s="111" t="s">
        <v>389</v>
      </c>
      <c r="D207" s="116" t="s">
        <v>309</v>
      </c>
    </row>
    <row r="208" spans="1:4" ht="27">
      <c r="A208" s="79">
        <f t="shared" si="7"/>
        <v>1</v>
      </c>
      <c r="B208" s="111" t="str">
        <f t="shared" si="8"/>
        <v>International Medical Guide for Ships - WHO-IMO-ILO 3rd edition released in 2008</v>
      </c>
      <c r="C208" s="111" t="s">
        <v>390</v>
      </c>
      <c r="D208" s="116" t="s">
        <v>310</v>
      </c>
    </row>
    <row r="209" spans="1:4" ht="23">
      <c r="A209" s="79">
        <f t="shared" si="7"/>
        <v>1</v>
      </c>
      <c r="B209" s="111" t="str">
        <f t="shared" si="8"/>
        <v xml:space="preserve">Revision of guide to ship sanitation - draft </v>
      </c>
      <c r="C209" s="111" t="s">
        <v>391</v>
      </c>
      <c r="D209" s="116" t="s">
        <v>313</v>
      </c>
    </row>
    <row r="210" spans="1:4" ht="54">
      <c r="A210" s="79">
        <f t="shared" si="7"/>
        <v>1</v>
      </c>
      <c r="B210" s="111" t="str">
        <f t="shared" si="8"/>
        <v>WHO technical advice for case management of Influenza A(H1N1) in air transport, http://www.who.int/ihr/travel/A(H1N1)_air_transport_guidance.pdf</v>
      </c>
      <c r="C210" s="111" t="s">
        <v>71</v>
      </c>
      <c r="D210" s="116" t="s">
        <v>253</v>
      </c>
    </row>
    <row r="211" spans="1:4" ht="19.5" customHeight="1">
      <c r="A211" s="79">
        <f t="shared" si="7"/>
        <v>1</v>
      </c>
      <c r="B211" s="111" t="str">
        <f>IF(A211=2,D211,C211)</f>
        <v>Guide to ship sanitation( Third Edition)</v>
      </c>
      <c r="C211" s="111" t="s">
        <v>233</v>
      </c>
      <c r="D211" s="116" t="s">
        <v>312</v>
      </c>
    </row>
    <row r="212" spans="1:4" ht="67.5">
      <c r="A212" s="79">
        <f t="shared" si="7"/>
        <v>1</v>
      </c>
      <c r="B212" s="111" t="str">
        <f t="shared" si="8"/>
        <v>Sanitation on Ships Compendium of outbreaks of foodborne and waterborne disease and Legionnaires’ disease associated with ships 1970-2000, http://www.who.int/water_sanitation_health/hygiene/ships/en/shipsancomp.pdf</v>
      </c>
      <c r="C212" s="111" t="s">
        <v>392</v>
      </c>
      <c r="D212" s="116" t="s">
        <v>136</v>
      </c>
    </row>
    <row r="213" spans="1:4" ht="264.75" customHeight="1">
      <c r="A213" s="79">
        <f t="shared" si="7"/>
        <v>1</v>
      </c>
      <c r="B213" s="111" t="str">
        <f t="shared" si="8"/>
        <v xml:space="preserve">1.8. Liquid Waste – Residual water
A documented, tested and updated liquid waste – residual water management plan in place and under competent authority supervision, where all present and potential public health risks from liquid waste – residual water are detected, assessed and recommended control measures are implemented, maintenance of records and testing results are documented and available,
covering:
 Public collection within point of entry boundary
 Passenger terminals 
 Cargo and container terminals 
 Infrastructure and courtyards
 Transport and liquid waste service providers for conveyances
 Waste services for food production
 Especially dangerous waste (medical/infectious, chemical and other)
</v>
      </c>
      <c r="C213" s="111" t="s">
        <v>393</v>
      </c>
      <c r="D213" s="116" t="s">
        <v>314</v>
      </c>
    </row>
    <row r="214" spans="1:4" ht="13.5">
      <c r="A214" s="79"/>
      <c r="B214" s="111" t="str">
        <f t="shared" si="8"/>
        <v>Observations</v>
      </c>
      <c r="C214" s="111" t="s">
        <v>394</v>
      </c>
      <c r="D214" s="116" t="s">
        <v>394</v>
      </c>
    </row>
    <row r="215" spans="1:4" ht="13.5">
      <c r="A215" s="79">
        <f>A213</f>
        <v>1</v>
      </c>
      <c r="B215" s="111" t="str">
        <f t="shared" si="8"/>
        <v>Strengths</v>
      </c>
      <c r="C215" s="111" t="s">
        <v>29</v>
      </c>
      <c r="D215" s="116" t="s">
        <v>315</v>
      </c>
    </row>
    <row r="216" spans="1:4" ht="13.5">
      <c r="A216" s="79">
        <f t="shared" si="7"/>
        <v>1</v>
      </c>
      <c r="B216" s="111" t="str">
        <f t="shared" si="8"/>
        <v>Weaknesses</v>
      </c>
      <c r="C216" s="111" t="s">
        <v>395</v>
      </c>
      <c r="D216" s="116" t="s">
        <v>316</v>
      </c>
    </row>
    <row r="217" spans="1:4" ht="13.5">
      <c r="A217" s="79">
        <f t="shared" si="7"/>
        <v>1</v>
      </c>
      <c r="B217" s="111" t="str">
        <f t="shared" si="8"/>
        <v>Coordination and communication</v>
      </c>
      <c r="C217" s="111" t="s">
        <v>30</v>
      </c>
      <c r="D217" s="116" t="s">
        <v>304</v>
      </c>
    </row>
    <row r="218" spans="1:4" ht="23">
      <c r="A218" s="79">
        <f t="shared" si="7"/>
        <v>1</v>
      </c>
      <c r="B218" s="111" t="str">
        <f t="shared" si="8"/>
        <v>Public health contingency plan</v>
      </c>
      <c r="C218" s="111" t="s">
        <v>336</v>
      </c>
      <c r="D218" s="116" t="s">
        <v>317</v>
      </c>
    </row>
    <row r="219" spans="1:4" ht="13.5">
      <c r="A219" s="79">
        <f t="shared" si="7"/>
        <v>1</v>
      </c>
      <c r="B219" s="111" t="str">
        <f t="shared" si="8"/>
        <v>Care of affected travelers</v>
      </c>
      <c r="C219" s="111" t="s">
        <v>31</v>
      </c>
      <c r="D219" s="116" t="s">
        <v>318</v>
      </c>
    </row>
    <row r="220" spans="1:4" ht="13.5">
      <c r="A220" s="79">
        <f t="shared" si="7"/>
        <v>1</v>
      </c>
      <c r="B220" s="111" t="str">
        <f t="shared" si="8"/>
        <v>Vectors</v>
      </c>
      <c r="C220" s="111" t="s">
        <v>32</v>
      </c>
      <c r="D220" s="116" t="s">
        <v>319</v>
      </c>
    </row>
    <row r="221" spans="1:4" ht="13.5">
      <c r="A221" s="79">
        <f t="shared" si="7"/>
        <v>1</v>
      </c>
      <c r="B221" s="111" t="str">
        <f t="shared" si="8"/>
        <v xml:space="preserve">Water </v>
      </c>
      <c r="C221" s="111" t="s">
        <v>33</v>
      </c>
      <c r="D221" s="116" t="s">
        <v>320</v>
      </c>
    </row>
    <row r="222" spans="1:4" ht="13.5">
      <c r="A222" s="79">
        <f t="shared" si="7"/>
        <v>1</v>
      </c>
      <c r="B222" s="111" t="str">
        <f t="shared" si="8"/>
        <v>Food</v>
      </c>
      <c r="C222" s="111" t="s">
        <v>34</v>
      </c>
      <c r="D222" s="115" t="s">
        <v>321</v>
      </c>
    </row>
    <row r="223" spans="1:4" ht="22.5" customHeight="1">
      <c r="A223" s="79">
        <f t="shared" si="7"/>
        <v>1</v>
      </c>
      <c r="B223" s="111" t="str">
        <f t="shared" si="8"/>
        <v xml:space="preserve">Solid  and liquid waste </v>
      </c>
      <c r="C223" s="111" t="s">
        <v>20</v>
      </c>
      <c r="D223" s="125" t="s">
        <v>133</v>
      </c>
    </row>
    <row r="224" spans="1:4" ht="13.5">
      <c r="A224" s="79">
        <f t="shared" si="7"/>
        <v>1</v>
      </c>
      <c r="B224" s="109" t="str">
        <f t="shared" si="8"/>
        <v>Lab support</v>
      </c>
      <c r="C224" s="109" t="s">
        <v>35</v>
      </c>
      <c r="D224" s="116" t="s">
        <v>322</v>
      </c>
    </row>
    <row r="225" spans="1:4" ht="13.5">
      <c r="A225" s="121">
        <f t="shared" si="7"/>
        <v>1</v>
      </c>
      <c r="B225" s="111" t="str">
        <f t="shared" si="8"/>
        <v>Workplan on future improvement</v>
      </c>
      <c r="C225" s="111" t="s">
        <v>191</v>
      </c>
      <c r="D225" s="116" t="s">
        <v>134</v>
      </c>
    </row>
    <row r="226" spans="1:4" ht="13.5">
      <c r="A226" s="79">
        <f t="shared" si="7"/>
        <v>1</v>
      </c>
      <c r="B226" s="111" t="str">
        <f t="shared" si="8"/>
        <v>WHO certificate</v>
      </c>
      <c r="C226" s="111" t="s">
        <v>352</v>
      </c>
      <c r="D226" s="116" t="s">
        <v>337</v>
      </c>
    </row>
    <row r="227" spans="1:4" ht="54">
      <c r="A227" s="79">
        <f t="shared" si="7"/>
        <v>1</v>
      </c>
      <c r="B227" s="111" t="str">
        <f t="shared" ref="B227:B243" si="9">IF(A227=2,D227,C227)</f>
        <v>WHO technical advice for case management of Influenza A(H1N1) in air transport, http://www.who.int/ihr/travel/A(H1N1)_air_transport_guidance.pdf</v>
      </c>
      <c r="C227" s="111" t="s">
        <v>71</v>
      </c>
      <c r="D227" s="116" t="s">
        <v>311</v>
      </c>
    </row>
    <row r="228" spans="1:4" ht="13.5">
      <c r="A228" s="79">
        <f t="shared" si="7"/>
        <v>1</v>
      </c>
      <c r="B228" s="111" t="str">
        <f t="shared" si="9"/>
        <v>To be continued…..</v>
      </c>
      <c r="C228" s="111" t="s">
        <v>70</v>
      </c>
      <c r="D228" s="116" t="s">
        <v>323</v>
      </c>
    </row>
    <row r="229" spans="1:4" ht="13.5">
      <c r="A229" s="79">
        <f t="shared" si="7"/>
        <v>1</v>
      </c>
      <c r="B229" s="111" t="str">
        <f t="shared" si="9"/>
        <v>Comments and suggestions</v>
      </c>
      <c r="C229" s="111" t="s">
        <v>184</v>
      </c>
      <c r="D229" s="109" t="s">
        <v>324</v>
      </c>
    </row>
    <row r="230" spans="1:4" ht="13.5">
      <c r="A230" s="79">
        <f t="shared" si="7"/>
        <v>1</v>
      </c>
      <c r="B230" s="111" t="str">
        <f t="shared" si="9"/>
        <v>Note</v>
      </c>
      <c r="C230" s="111" t="s">
        <v>19</v>
      </c>
      <c r="D230" s="109" t="s">
        <v>19</v>
      </c>
    </row>
    <row r="231" spans="1:4" ht="13.5">
      <c r="A231" s="79">
        <f t="shared" si="7"/>
        <v>1</v>
      </c>
      <c r="B231" s="111" t="str">
        <f t="shared" si="9"/>
        <v>3.Ground crossings</v>
      </c>
      <c r="C231" s="114" t="s">
        <v>396</v>
      </c>
      <c r="D231" s="119" t="s">
        <v>254</v>
      </c>
    </row>
    <row r="232" spans="1:4" ht="85.5" customHeight="1">
      <c r="A232" s="79">
        <f t="shared" si="7"/>
        <v>1</v>
      </c>
      <c r="B232" s="111" t="str">
        <f t="shared" si="9"/>
        <v>3.1 Procedures concerning communication with ground transport conveyances/ground crossing operators regarding border control measures when massive suspected cases or high public health related risk detected, if and when requested by national authority.</v>
      </c>
      <c r="C232" s="114" t="s">
        <v>63</v>
      </c>
      <c r="D232" s="119" t="s">
        <v>435</v>
      </c>
    </row>
    <row r="233" spans="1:4" ht="63.75" customHeight="1">
      <c r="A233" s="79">
        <f t="shared" si="7"/>
        <v>1</v>
      </c>
      <c r="B233" s="111" t="str">
        <f t="shared" si="9"/>
        <v>3.2 Arrangements in place for carrying out public health measures on affected ground transport conveyances, when recommended or requested by national authority.</v>
      </c>
      <c r="C233" s="114" t="s">
        <v>202</v>
      </c>
      <c r="D233" s="119" t="s">
        <v>436</v>
      </c>
    </row>
    <row r="234" spans="1:4" ht="54">
      <c r="A234" s="79">
        <f t="shared" si="7"/>
        <v>1</v>
      </c>
      <c r="B234" s="111" t="str">
        <f t="shared" si="9"/>
        <v>2.3. Personnel trained in the use of key information regarding hospital/clinic/diagnostic facilities related to the point of entry.</v>
      </c>
      <c r="C234" s="111" t="s">
        <v>26</v>
      </c>
      <c r="D234" s="109" t="s">
        <v>325</v>
      </c>
    </row>
    <row r="235" spans="1:4" ht="27">
      <c r="A235" s="79">
        <f t="shared" si="7"/>
        <v>1</v>
      </c>
      <c r="B235" s="111" t="str">
        <f t="shared" si="9"/>
        <v xml:space="preserve">(f) Special capacities according to type of point of entry(port): </v>
      </c>
      <c r="C235" s="111" t="s">
        <v>194</v>
      </c>
      <c r="D235" s="109" t="s">
        <v>135</v>
      </c>
    </row>
    <row r="236" spans="1:4" ht="27">
      <c r="A236" s="79">
        <f t="shared" si="7"/>
        <v>1</v>
      </c>
      <c r="B236" s="111" t="str">
        <f t="shared" si="9"/>
        <v xml:space="preserve">(f) Special capacities according to type of point of entry(ground crossing): </v>
      </c>
      <c r="C236" s="111" t="s">
        <v>195</v>
      </c>
      <c r="D236" s="109" t="s">
        <v>434</v>
      </c>
    </row>
    <row r="237" spans="1:4" ht="13.5">
      <c r="A237" s="79">
        <f t="shared" si="7"/>
        <v>1</v>
      </c>
      <c r="B237" s="111" t="str">
        <f t="shared" si="9"/>
        <v>B.1.(f)</v>
      </c>
      <c r="C237" s="111" t="s">
        <v>347</v>
      </c>
      <c r="D237" s="111" t="s">
        <v>347</v>
      </c>
    </row>
    <row r="238" spans="1:4" ht="13.5">
      <c r="A238" s="79">
        <f t="shared" si="7"/>
        <v>1</v>
      </c>
      <c r="B238" s="111" t="str">
        <f t="shared" si="9"/>
        <v>B.2.(e)</v>
      </c>
      <c r="C238" s="111" t="s">
        <v>290</v>
      </c>
      <c r="D238" s="111" t="s">
        <v>290</v>
      </c>
    </row>
    <row r="239" spans="1:4" ht="13.5">
      <c r="A239" s="79">
        <f t="shared" si="7"/>
        <v>1</v>
      </c>
      <c r="B239" s="111" t="str">
        <f t="shared" si="9"/>
        <v>B.2.(f)</v>
      </c>
      <c r="C239" s="111" t="s">
        <v>348</v>
      </c>
      <c r="D239" s="111" t="s">
        <v>348</v>
      </c>
    </row>
    <row r="240" spans="1:4" ht="13.5">
      <c r="A240" s="79">
        <f t="shared" si="7"/>
        <v>1</v>
      </c>
      <c r="B240" s="111" t="str">
        <f t="shared" si="9"/>
        <v>B.2.(g)</v>
      </c>
      <c r="C240" s="111" t="s">
        <v>349</v>
      </c>
      <c r="D240" s="111" t="s">
        <v>349</v>
      </c>
    </row>
    <row r="241" spans="1:4" ht="49.5" customHeight="1">
      <c r="A241" s="79">
        <f t="shared" si="7"/>
        <v>1</v>
      </c>
      <c r="B241" s="111" t="str">
        <f t="shared" si="9"/>
        <v>Interim WHO Technical advice for case management of pandemic (H1N1) 2009 on ships</v>
      </c>
      <c r="C241" s="111" t="s">
        <v>232</v>
      </c>
      <c r="D241" s="124" t="s">
        <v>172</v>
      </c>
    </row>
    <row r="242" spans="1:4" ht="33.75" customHeight="1">
      <c r="A242" s="79">
        <f t="shared" si="7"/>
        <v>1</v>
      </c>
      <c r="B242" s="111" t="str">
        <f t="shared" si="9"/>
        <v>Recommended Procedures for Inspection and Issuance of Ship Sanitation Certificate</v>
      </c>
      <c r="C242" s="111" t="s">
        <v>235</v>
      </c>
      <c r="D242" s="124" t="s">
        <v>173</v>
      </c>
    </row>
    <row r="243" spans="1:4" ht="54">
      <c r="A243" s="79">
        <f t="shared" si="7"/>
        <v>1</v>
      </c>
      <c r="B243" s="111" t="str">
        <f t="shared" si="9"/>
        <v>Guidelines for drinking-water quality, third edition, incorporating first and second addenda http://www.who.int/water_sanitation_health/dwq/gdwq3rev/en/index.html</v>
      </c>
      <c r="C243" s="111" t="s">
        <v>236</v>
      </c>
      <c r="D243" s="126" t="s">
        <v>137</v>
      </c>
    </row>
    <row r="244" spans="1:4" ht="13.5">
      <c r="A244" s="79">
        <f t="shared" si="7"/>
        <v>1</v>
      </c>
      <c r="B244" s="78"/>
      <c r="C244" s="78"/>
      <c r="D244" s="80"/>
    </row>
    <row r="245" spans="1:4" ht="13.5">
      <c r="A245" s="79">
        <f t="shared" si="7"/>
        <v>1</v>
      </c>
      <c r="B245" s="78"/>
      <c r="C245" s="78"/>
      <c r="D245" s="80"/>
    </row>
    <row r="246" spans="1:4" ht="13.5">
      <c r="A246" s="79">
        <f t="shared" si="7"/>
        <v>1</v>
      </c>
      <c r="B246" s="78"/>
      <c r="C246" s="78"/>
      <c r="D246" s="80"/>
    </row>
    <row r="247" spans="1:4" ht="13.5">
      <c r="A247" s="79">
        <f t="shared" si="7"/>
        <v>1</v>
      </c>
      <c r="B247" s="78"/>
      <c r="C247" s="78"/>
      <c r="D247" s="80"/>
    </row>
    <row r="248" spans="1:4" ht="13.5">
      <c r="A248" s="79">
        <f t="shared" si="7"/>
        <v>1</v>
      </c>
      <c r="B248" s="78"/>
      <c r="C248" s="78"/>
      <c r="D248" s="80"/>
    </row>
    <row r="249" spans="1:4" ht="13.5">
      <c r="A249" s="79">
        <f t="shared" si="7"/>
        <v>1</v>
      </c>
      <c r="B249" s="78"/>
      <c r="C249" s="78"/>
      <c r="D249" s="80"/>
    </row>
    <row r="250" spans="1:4" ht="13.5">
      <c r="A250" s="79">
        <f t="shared" si="7"/>
        <v>1</v>
      </c>
      <c r="B250" s="78"/>
      <c r="C250" s="78"/>
      <c r="D250" s="80"/>
    </row>
    <row r="251" spans="1:4" ht="13.5">
      <c r="A251" s="79">
        <f t="shared" si="7"/>
        <v>1</v>
      </c>
      <c r="B251" s="78"/>
      <c r="C251" s="78"/>
      <c r="D251" s="80"/>
    </row>
    <row r="252" spans="1:4" ht="13.5">
      <c r="A252" s="79">
        <f t="shared" si="7"/>
        <v>1</v>
      </c>
      <c r="B252" s="78"/>
      <c r="C252" s="78"/>
      <c r="D252" s="80"/>
    </row>
    <row r="253" spans="1:4" ht="13.5">
      <c r="A253" s="79">
        <f t="shared" si="7"/>
        <v>1</v>
      </c>
      <c r="B253" s="78"/>
      <c r="C253" s="78"/>
      <c r="D253" s="80"/>
    </row>
    <row r="254" spans="1:4" ht="13.5">
      <c r="A254" s="79">
        <f t="shared" si="7"/>
        <v>1</v>
      </c>
      <c r="B254" s="78"/>
      <c r="C254" s="78"/>
      <c r="D254" s="80"/>
    </row>
    <row r="255" spans="1:4" ht="13.5">
      <c r="A255" s="79">
        <f t="shared" si="7"/>
        <v>1</v>
      </c>
      <c r="B255" s="78"/>
      <c r="C255" s="78"/>
      <c r="D255" s="80"/>
    </row>
    <row r="256" spans="1:4" ht="13.5">
      <c r="A256" s="79">
        <f t="shared" si="7"/>
        <v>1</v>
      </c>
      <c r="B256" s="78"/>
      <c r="C256" s="78"/>
      <c r="D256" s="80"/>
    </row>
    <row r="257" spans="1:4" ht="13.5">
      <c r="A257" s="79">
        <f t="shared" si="7"/>
        <v>1</v>
      </c>
      <c r="B257" s="78"/>
      <c r="C257" s="78"/>
      <c r="D257" s="80"/>
    </row>
    <row r="258" spans="1:4" ht="13.5">
      <c r="A258" s="79">
        <f t="shared" si="7"/>
        <v>1</v>
      </c>
      <c r="B258" s="78"/>
      <c r="C258" s="78"/>
      <c r="D258" s="80"/>
    </row>
    <row r="259" spans="1:4" ht="13.5">
      <c r="A259" s="79">
        <f t="shared" si="7"/>
        <v>1</v>
      </c>
      <c r="B259" s="78"/>
      <c r="C259" s="78"/>
      <c r="D259" s="80"/>
    </row>
    <row r="260" spans="1:4" ht="13.5">
      <c r="A260" s="79">
        <f t="shared" si="7"/>
        <v>1</v>
      </c>
      <c r="B260" s="78"/>
      <c r="C260" s="78"/>
      <c r="D260" s="80"/>
    </row>
    <row r="261" spans="1:4" ht="13.5">
      <c r="A261" s="79">
        <f t="shared" si="7"/>
        <v>1</v>
      </c>
      <c r="B261" s="78"/>
      <c r="C261" s="78"/>
      <c r="D261" s="80"/>
    </row>
    <row r="262" spans="1:4" ht="13.5">
      <c r="A262" s="79">
        <f t="shared" si="7"/>
        <v>1</v>
      </c>
      <c r="B262" s="78"/>
      <c r="C262" s="78"/>
      <c r="D262" s="80"/>
    </row>
    <row r="263" spans="1:4" ht="13.5">
      <c r="A263" s="79">
        <f t="shared" si="7"/>
        <v>1</v>
      </c>
      <c r="B263" s="78"/>
      <c r="C263" s="78"/>
      <c r="D263" s="80"/>
    </row>
    <row r="264" spans="1:4" ht="13.5">
      <c r="A264" s="79">
        <f t="shared" si="7"/>
        <v>1</v>
      </c>
      <c r="B264" s="78"/>
      <c r="C264" s="78"/>
      <c r="D264" s="80"/>
    </row>
    <row r="265" spans="1:4" ht="13.5">
      <c r="A265" s="79">
        <f t="shared" si="7"/>
        <v>1</v>
      </c>
      <c r="B265" s="78"/>
      <c r="C265" s="78"/>
      <c r="D265" s="80"/>
    </row>
    <row r="266" spans="1:4" ht="13.5">
      <c r="A266" s="79">
        <f t="shared" si="7"/>
        <v>1</v>
      </c>
      <c r="B266" s="78"/>
      <c r="C266" s="78"/>
      <c r="D266" s="80"/>
    </row>
    <row r="267" spans="1:4" ht="13.5">
      <c r="A267" s="79">
        <f t="shared" ref="A267:A297" si="10">A266</f>
        <v>1</v>
      </c>
      <c r="B267" s="78"/>
      <c r="C267" s="78"/>
      <c r="D267" s="80"/>
    </row>
    <row r="268" spans="1:4" ht="13.5">
      <c r="A268" s="79">
        <f t="shared" si="10"/>
        <v>1</v>
      </c>
      <c r="B268" s="78"/>
      <c r="C268" s="78"/>
      <c r="D268" s="80"/>
    </row>
    <row r="269" spans="1:4" ht="13.5">
      <c r="A269" s="79">
        <f t="shared" si="10"/>
        <v>1</v>
      </c>
      <c r="B269" s="78"/>
      <c r="C269" s="78"/>
      <c r="D269" s="80"/>
    </row>
    <row r="270" spans="1:4" ht="13.5">
      <c r="A270" s="79">
        <f t="shared" si="10"/>
        <v>1</v>
      </c>
      <c r="B270" s="78"/>
      <c r="C270" s="78"/>
      <c r="D270" s="80"/>
    </row>
    <row r="271" spans="1:4" ht="13.5">
      <c r="A271" s="79">
        <f t="shared" si="10"/>
        <v>1</v>
      </c>
      <c r="B271" s="78"/>
      <c r="C271" s="78"/>
      <c r="D271" s="80"/>
    </row>
    <row r="272" spans="1:4" ht="13.5">
      <c r="A272" s="79">
        <f t="shared" si="10"/>
        <v>1</v>
      </c>
      <c r="B272" s="78"/>
      <c r="C272" s="78"/>
      <c r="D272" s="80"/>
    </row>
    <row r="273" spans="1:4" ht="13.5">
      <c r="A273" s="79">
        <f t="shared" si="10"/>
        <v>1</v>
      </c>
      <c r="B273" s="78"/>
      <c r="C273" s="78"/>
      <c r="D273" s="80"/>
    </row>
    <row r="274" spans="1:4" ht="13.5">
      <c r="A274" s="79">
        <f t="shared" si="10"/>
        <v>1</v>
      </c>
      <c r="B274" s="78"/>
      <c r="C274" s="78"/>
      <c r="D274" s="80"/>
    </row>
    <row r="275" spans="1:4" ht="13.5">
      <c r="A275" s="79">
        <f t="shared" si="10"/>
        <v>1</v>
      </c>
      <c r="B275" s="78"/>
      <c r="C275" s="78"/>
      <c r="D275" s="80"/>
    </row>
    <row r="276" spans="1:4" ht="13.5">
      <c r="A276" s="79">
        <f t="shared" si="10"/>
        <v>1</v>
      </c>
      <c r="B276" s="78"/>
      <c r="C276" s="78"/>
      <c r="D276" s="80"/>
    </row>
    <row r="277" spans="1:4" ht="13.5">
      <c r="A277" s="79">
        <f t="shared" si="10"/>
        <v>1</v>
      </c>
      <c r="B277" s="78"/>
      <c r="C277" s="78"/>
      <c r="D277" s="80"/>
    </row>
    <row r="278" spans="1:4" ht="13.5">
      <c r="A278" s="79">
        <f t="shared" si="10"/>
        <v>1</v>
      </c>
      <c r="B278" s="78"/>
      <c r="C278" s="78"/>
      <c r="D278" s="80"/>
    </row>
    <row r="279" spans="1:4" ht="13.5">
      <c r="A279" s="79">
        <f t="shared" si="10"/>
        <v>1</v>
      </c>
      <c r="B279" s="78"/>
      <c r="C279" s="78"/>
      <c r="D279" s="80"/>
    </row>
    <row r="280" spans="1:4" ht="13.5">
      <c r="A280" s="79">
        <f t="shared" si="10"/>
        <v>1</v>
      </c>
      <c r="B280" s="78"/>
      <c r="C280" s="78"/>
      <c r="D280" s="80"/>
    </row>
    <row r="281" spans="1:4" ht="13.5">
      <c r="A281" s="79">
        <f t="shared" si="10"/>
        <v>1</v>
      </c>
      <c r="B281" s="78"/>
      <c r="C281" s="78"/>
      <c r="D281" s="80"/>
    </row>
    <row r="282" spans="1:4" ht="13.5">
      <c r="A282" s="79">
        <f t="shared" si="10"/>
        <v>1</v>
      </c>
      <c r="B282" s="78"/>
      <c r="C282" s="78"/>
      <c r="D282" s="80"/>
    </row>
    <row r="283" spans="1:4" ht="13.5">
      <c r="A283" s="79">
        <f t="shared" si="10"/>
        <v>1</v>
      </c>
      <c r="B283" s="78"/>
      <c r="C283" s="78"/>
      <c r="D283" s="80"/>
    </row>
    <row r="284" spans="1:4" ht="13.5">
      <c r="A284" s="79">
        <f t="shared" si="10"/>
        <v>1</v>
      </c>
      <c r="B284" s="78"/>
      <c r="C284" s="78"/>
      <c r="D284" s="80"/>
    </row>
    <row r="285" spans="1:4" ht="13.5">
      <c r="A285" s="79">
        <f t="shared" si="10"/>
        <v>1</v>
      </c>
      <c r="B285" s="78"/>
      <c r="C285" s="78"/>
      <c r="D285" s="80"/>
    </row>
    <row r="286" spans="1:4" ht="13.5">
      <c r="A286" s="79">
        <f t="shared" si="10"/>
        <v>1</v>
      </c>
      <c r="B286" s="78"/>
      <c r="C286" s="78"/>
      <c r="D286" s="80"/>
    </row>
    <row r="287" spans="1:4" ht="13.5">
      <c r="A287" s="79">
        <f t="shared" si="10"/>
        <v>1</v>
      </c>
      <c r="B287" s="78"/>
      <c r="C287" s="78"/>
      <c r="D287" s="80"/>
    </row>
    <row r="288" spans="1:4" ht="13.5">
      <c r="A288" s="79">
        <f t="shared" si="10"/>
        <v>1</v>
      </c>
      <c r="B288" s="78"/>
      <c r="C288" s="78"/>
      <c r="D288" s="80"/>
    </row>
    <row r="289" spans="1:4" ht="13.5">
      <c r="A289" s="79">
        <f t="shared" si="10"/>
        <v>1</v>
      </c>
      <c r="B289" s="78"/>
      <c r="C289" s="78"/>
      <c r="D289" s="80"/>
    </row>
    <row r="290" spans="1:4" ht="13.5">
      <c r="A290" s="79">
        <f t="shared" si="10"/>
        <v>1</v>
      </c>
      <c r="B290" s="78"/>
      <c r="C290" s="78"/>
      <c r="D290" s="80"/>
    </row>
    <row r="291" spans="1:4" ht="13.5">
      <c r="A291" s="79">
        <f t="shared" si="10"/>
        <v>1</v>
      </c>
      <c r="B291" s="78"/>
      <c r="C291" s="78"/>
      <c r="D291" s="80"/>
    </row>
    <row r="292" spans="1:4" ht="13.5">
      <c r="A292" s="79">
        <f t="shared" si="10"/>
        <v>1</v>
      </c>
      <c r="B292" s="78"/>
      <c r="C292" s="78"/>
      <c r="D292" s="80"/>
    </row>
    <row r="293" spans="1:4" ht="13.5">
      <c r="A293" s="79">
        <f t="shared" si="10"/>
        <v>1</v>
      </c>
      <c r="B293" s="78"/>
      <c r="C293" s="78"/>
      <c r="D293" s="80"/>
    </row>
    <row r="294" spans="1:4" ht="13.5">
      <c r="A294" s="79">
        <f t="shared" si="10"/>
        <v>1</v>
      </c>
      <c r="B294" s="78"/>
      <c r="C294" s="78"/>
      <c r="D294" s="80"/>
    </row>
    <row r="295" spans="1:4" ht="13.5">
      <c r="A295" s="79">
        <f t="shared" si="10"/>
        <v>1</v>
      </c>
      <c r="B295" s="78"/>
      <c r="C295" s="78"/>
      <c r="D295" s="80"/>
    </row>
    <row r="296" spans="1:4" ht="13.5">
      <c r="A296" s="79">
        <f t="shared" si="10"/>
        <v>1</v>
      </c>
      <c r="B296" s="78"/>
      <c r="C296" s="78"/>
      <c r="D296" s="80"/>
    </row>
    <row r="297" spans="1:4" ht="13.5">
      <c r="A297" s="79">
        <f t="shared" si="10"/>
        <v>1</v>
      </c>
      <c r="B297" s="78"/>
      <c r="C297" s="78"/>
      <c r="D297" s="80"/>
    </row>
    <row r="298" spans="1:4">
      <c r="C298" s="76"/>
    </row>
    <row r="299" spans="1:4">
      <c r="C299" s="76"/>
    </row>
    <row r="300" spans="1:4">
      <c r="C300" s="76"/>
    </row>
    <row r="301" spans="1:4">
      <c r="C301" s="76"/>
    </row>
    <row r="302" spans="1:4">
      <c r="C302" s="76"/>
    </row>
  </sheetData>
  <customSheetViews>
    <customSheetView guid="{E0620457-8314-4453-99A0-1B4B90EFAFF4}" scale="75" showPageBreaks="1" printArea="1" showRuler="0" topLeftCell="B193">
      <selection activeCell="D197" sqref="D197"/>
      <rowBreaks count="35" manualBreakCount="35">
        <brk id="45" max="3" man="1"/>
        <brk id="47" max="3" man="1"/>
        <brk id="51" max="3" man="1"/>
        <brk id="55" max="3" man="1"/>
        <brk id="64" max="3" man="1"/>
        <brk id="65" max="3" man="1"/>
        <brk id="71" max="3" man="1"/>
        <brk id="73" max="3" man="1"/>
        <brk id="80" max="3" man="1"/>
        <brk id="85" max="3" man="1"/>
        <brk id="94" max="3" man="1"/>
        <brk id="98" max="3" man="1"/>
        <brk id="107" max="3" man="1"/>
        <brk id="108" max="3" man="1"/>
        <brk id="113" max="3" man="1"/>
        <brk id="114" max="3" man="1"/>
        <brk id="122" max="3" man="1"/>
        <brk id="126" max="3" man="1"/>
        <brk id="134" max="3" man="1"/>
        <brk id="136" max="3" man="1"/>
        <brk id="145" max="3" man="1"/>
        <brk id="152" max="3" man="1"/>
        <brk id="157" max="3" man="1"/>
        <brk id="159" max="3" man="1"/>
        <brk id="162" max="3" man="1"/>
        <brk id="164" max="3" man="1"/>
        <brk id="174" max="3" man="1"/>
        <brk id="180" max="3" man="1"/>
        <brk id="183" max="3" man="1"/>
        <brk id="195" max="3" man="1"/>
        <brk id="199" max="3" man="1"/>
        <brk id="201" max="3" man="1"/>
        <brk id="218" max="3" man="1"/>
        <brk id="222" max="3" man="1"/>
        <brk id="243" max="3" man="1"/>
      </rowBreaks>
      <pageMargins left="0.78740157499999996" right="0.78740157499999996" top="0.984251969" bottom="0.984251969" header="0.5" footer="0.5"/>
      <pageSetup paperSize="9" scale="61" orientation="landscape" r:id="rId1"/>
      <headerFooter alignWithMargins="0"/>
    </customSheetView>
    <customSheetView guid="{7BE173F6-6DD4-498D-B4C9-B5A64A90DC86}" scale="75" showPageBreaks="1" printArea="1" showRuler="0" topLeftCell="B175">
      <selection activeCell="B241" sqref="B241"/>
      <rowBreaks count="18" manualBreakCount="18">
        <brk id="47" max="3" man="1"/>
        <brk id="55" max="3" man="1"/>
        <brk id="65" max="3" man="1"/>
        <brk id="73" max="3" man="1"/>
        <brk id="85" max="3" man="1"/>
        <brk id="98" max="3" man="1"/>
        <brk id="108" max="3" man="1"/>
        <brk id="114" max="3" man="1"/>
        <brk id="126" max="3" man="1"/>
        <brk id="136" max="3" man="1"/>
        <brk id="150" max="3" man="1"/>
        <brk id="157" max="3" man="1"/>
        <brk id="162" max="3" man="1"/>
        <brk id="172" max="3" man="1"/>
        <brk id="181" max="3" man="1"/>
        <brk id="199" max="3" man="1"/>
        <brk id="220" max="3" man="1"/>
        <brk id="241" max="3" man="1"/>
      </rowBreaks>
      <pageMargins left="0.78740157499999996" right="0.78740157499999996" top="0.984251969" bottom="0.984251969" header="0.5" footer="0.5"/>
      <pageSetup paperSize="9" scale="61" orientation="landscape" r:id="rId2"/>
      <headerFooter alignWithMargins="0"/>
    </customSheetView>
    <customSheetView guid="{B69F6FA7-416F-435D-9B09-75B32E10761F}" showRuler="0" topLeftCell="A177">
      <selection activeCell="D179" sqref="D179"/>
      <pageMargins left="0.78740157499999996" right="0.78740157499999996" top="0.984251969" bottom="0.984251969" header="0.5" footer="0.5"/>
      <pageSetup paperSize="9" orientation="portrait" horizontalDpi="300" verticalDpi="300" r:id="rId3"/>
      <headerFooter alignWithMargins="0"/>
    </customSheetView>
    <customSheetView guid="{084E72A0-E2F1-4E5C-8A06-61C30C44C787}" showPageBreaks="1" showRuler="0" topLeftCell="A149">
      <selection activeCell="B152" sqref="B152"/>
      <pageMargins left="0.78740157499999996" right="0.78740157499999996" top="0.984251969" bottom="0.984251969" header="0.5" footer="0.5"/>
      <pageSetup paperSize="9" orientation="landscape" horizontalDpi="300" verticalDpi="300" r:id="rId4"/>
      <headerFooter alignWithMargins="0"/>
    </customSheetView>
    <customSheetView guid="{4F6E7C1A-2400-474E-9C37-A9161097D810}" scale="75" showRuler="0" topLeftCell="B175">
      <selection activeCell="B241" sqref="B241"/>
      <rowBreaks count="18" manualBreakCount="18">
        <brk id="47" max="3" man="1"/>
        <brk id="55" max="3" man="1"/>
        <brk id="65" max="3" man="1"/>
        <brk id="73" max="3" man="1"/>
        <brk id="85" max="3" man="1"/>
        <brk id="98" max="3" man="1"/>
        <brk id="108" max="3" man="1"/>
        <brk id="114" max="3" man="1"/>
        <brk id="126" max="3" man="1"/>
        <brk id="136" max="3" man="1"/>
        <brk id="150" max="3" man="1"/>
        <brk id="157" max="3" man="1"/>
        <brk id="162" max="3" man="1"/>
        <brk id="172" max="3" man="1"/>
        <brk id="181" max="3" man="1"/>
        <brk id="199" max="3" man="1"/>
        <brk id="220" max="3" man="1"/>
        <brk id="241" max="3" man="1"/>
      </rowBreaks>
      <pageMargins left="0.78740157499999996" right="0.78740157499999996" top="0.984251969" bottom="0.984251969" header="0.5" footer="0.5"/>
      <pageSetup paperSize="9" scale="61" orientation="landscape" r:id="rId5"/>
      <headerFooter alignWithMargins="0"/>
    </customSheetView>
    <customSheetView guid="{A9BB700F-9925-461E-AE50-D87D28516CAD}" showPageBreaks="1" showRuler="0" topLeftCell="A256">
      <selection activeCell="A3" sqref="A3"/>
      <pageMargins left="0.78740157499999996" right="0.78740157499999996" top="0.984251969" bottom="0.984251969" header="0.5" footer="0.5"/>
      <pageSetup paperSize="9" orientation="landscape" horizontalDpi="300" verticalDpi="300" r:id="rId6"/>
      <headerFooter alignWithMargins="0"/>
    </customSheetView>
    <customSheetView guid="{7FD4BC23-1966-4E07-B6C8-958F6F56588B}" scale="75" showPageBreaks="1" view="pageBreakPreview" showRuler="0" topLeftCell="A145">
      <selection activeCell="B244" sqref="B244"/>
      <pageMargins left="0.78740157499999996" right="0.78740157499999996" top="0.984251969" bottom="0.984251969" header="0.5" footer="0.5"/>
      <pageSetup paperSize="9" scale="63" orientation="landscape" horizontalDpi="300" verticalDpi="300" r:id="rId7"/>
      <headerFooter alignWithMargins="0"/>
    </customSheetView>
    <customSheetView guid="{0E75C15A-28F7-4E8D-9B10-2EDDF7CF337A}" scale="75" topLeftCell="B193">
      <selection activeCell="D197" sqref="D197"/>
      <rowBreaks count="35" manualBreakCount="35">
        <brk id="45" max="3" man="1"/>
        <brk id="47" max="3" man="1"/>
        <brk id="51" max="3" man="1"/>
        <brk id="55" max="3" man="1"/>
        <brk id="64" max="3" man="1"/>
        <brk id="65" max="3" man="1"/>
        <brk id="71" max="3" man="1"/>
        <brk id="73" max="3" man="1"/>
        <brk id="80" max="3" man="1"/>
        <brk id="85" max="3" man="1"/>
        <brk id="94" max="3" man="1"/>
        <brk id="98" max="3" man="1"/>
        <brk id="107" max="3" man="1"/>
        <brk id="108" max="3" man="1"/>
        <brk id="113" max="3" man="1"/>
        <brk id="114" max="3" man="1"/>
        <brk id="122" max="3" man="1"/>
        <brk id="126" max="3" man="1"/>
        <brk id="134" max="3" man="1"/>
        <brk id="136" max="3" man="1"/>
        <brk id="145" max="3" man="1"/>
        <brk id="152" max="3" man="1"/>
        <brk id="157" max="3" man="1"/>
        <brk id="159" max="3" man="1"/>
        <brk id="162" max="3" man="1"/>
        <brk id="164" max="3" man="1"/>
        <brk id="174" max="3" man="1"/>
        <brk id="180" max="3" man="1"/>
        <brk id="183" max="3" man="1"/>
        <brk id="195" max="3" man="1"/>
        <brk id="199" max="3" man="1"/>
        <brk id="201" max="3" man="1"/>
        <brk id="218" max="3" man="1"/>
        <brk id="222" max="3" man="1"/>
        <brk id="243" max="3" man="1"/>
      </rowBreaks>
      <pageMargins left="0.78740157499999996" right="0.78740157499999996" top="0.984251969" bottom="0.984251969" header="0.5" footer="0.5"/>
      <pageSetup paperSize="9" scale="61" orientation="landscape" r:id="rId8"/>
      <headerFooter alignWithMargins="0"/>
    </customSheetView>
  </customSheetViews>
  <phoneticPr fontId="1" type="noConversion"/>
  <dataValidations count="1">
    <dataValidation type="list" allowBlank="1" showInputMessage="1" showErrorMessage="1" sqref="A3" xr:uid="{00000000-0002-0000-0700-000000000000}">
      <formula1>"1,2,3"</formula1>
    </dataValidation>
  </dataValidations>
  <pageMargins left="0.78740157499999996" right="0.78740157499999996" top="0.984251969" bottom="0.984251969" header="0.5" footer="0.5"/>
  <pageSetup paperSize="9" scale="61" orientation="landscape" r:id="rId9"/>
  <headerFooter alignWithMargins="0"/>
  <rowBreaks count="35" manualBreakCount="35">
    <brk id="45" max="3" man="1"/>
    <brk id="47" max="3" man="1"/>
    <brk id="51" max="3" man="1"/>
    <brk id="55" max="3" man="1"/>
    <brk id="64" max="3" man="1"/>
    <brk id="65" max="3" man="1"/>
    <brk id="71" max="3" man="1"/>
    <brk id="73" max="3" man="1"/>
    <brk id="80" max="3" man="1"/>
    <brk id="85" max="3" man="1"/>
    <brk id="94" max="3" man="1"/>
    <brk id="98" max="3" man="1"/>
    <brk id="107" max="3" man="1"/>
    <brk id="108" max="3" man="1"/>
    <brk id="113" max="3" man="1"/>
    <brk id="114" max="3" man="1"/>
    <brk id="122" max="3" man="1"/>
    <brk id="126" max="3" man="1"/>
    <brk id="134" max="3" man="1"/>
    <brk id="136" max="3" man="1"/>
    <brk id="145" max="3" man="1"/>
    <brk id="152" max="3" man="1"/>
    <brk id="157" max="3" man="1"/>
    <brk id="159" max="3" man="1"/>
    <brk id="162" max="3" man="1"/>
    <brk id="164" max="3" man="1"/>
    <brk id="174" max="3" man="1"/>
    <brk id="180" max="3" man="1"/>
    <brk id="183" max="3" man="1"/>
    <brk id="195" max="3" man="1"/>
    <brk id="199" max="3" man="1"/>
    <brk id="201" max="3" man="1"/>
    <brk id="218" max="3" man="1"/>
    <brk id="222" max="3" man="1"/>
    <brk id="243" max="3" man="1"/>
  </rowBreaks>
  <ignoredErrors>
    <ignoredError sqref="A29" evalError="1"/>
  </ignoredErrors>
  <legacyDrawing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0"/>
  <sheetViews>
    <sheetView showGridLines="0" workbookViewId="0">
      <selection activeCell="K24" sqref="K24"/>
    </sheetView>
  </sheetViews>
  <sheetFormatPr defaultRowHeight="15.5"/>
  <cols>
    <col min="1" max="1" width="0.921875" customWidth="1"/>
    <col min="2" max="2" width="50.07421875" customWidth="1"/>
    <col min="3" max="3" width="1.15234375" customWidth="1"/>
    <col min="4" max="4" width="4.3828125" customWidth="1"/>
    <col min="5" max="6" width="12.4609375" customWidth="1"/>
  </cols>
  <sheetData>
    <row r="1" spans="2:6">
      <c r="B1" s="134" t="s">
        <v>1</v>
      </c>
      <c r="C1" s="134"/>
      <c r="D1" s="140"/>
      <c r="E1" s="140"/>
      <c r="F1" s="140"/>
    </row>
    <row r="2" spans="2:6">
      <c r="B2" s="134" t="s">
        <v>2</v>
      </c>
      <c r="C2" s="134"/>
      <c r="D2" s="140"/>
      <c r="E2" s="140"/>
      <c r="F2" s="140"/>
    </row>
    <row r="3" spans="2:6">
      <c r="B3" s="135"/>
      <c r="C3" s="135"/>
      <c r="D3" s="141"/>
      <c r="E3" s="141"/>
      <c r="F3" s="141"/>
    </row>
    <row r="4" spans="2:6" ht="77.5">
      <c r="B4" s="135" t="s">
        <v>3</v>
      </c>
      <c r="C4" s="135"/>
      <c r="D4" s="141"/>
      <c r="E4" s="141"/>
      <c r="F4" s="141"/>
    </row>
    <row r="5" spans="2:6">
      <c r="B5" s="135"/>
      <c r="C5" s="135"/>
      <c r="D5" s="141"/>
      <c r="E5" s="141"/>
      <c r="F5" s="141"/>
    </row>
    <row r="6" spans="2:6" ht="31">
      <c r="B6" s="134" t="s">
        <v>4</v>
      </c>
      <c r="C6" s="134"/>
      <c r="D6" s="140"/>
      <c r="E6" s="140" t="s">
        <v>5</v>
      </c>
      <c r="F6" s="140" t="s">
        <v>6</v>
      </c>
    </row>
    <row r="7" spans="2:6" ht="16" thickBot="1">
      <c r="B7" s="135"/>
      <c r="C7" s="135"/>
      <c r="D7" s="141"/>
      <c r="E7" s="141"/>
      <c r="F7" s="141"/>
    </row>
    <row r="8" spans="2:6" ht="46.5">
      <c r="B8" s="136" t="s">
        <v>7</v>
      </c>
      <c r="C8" s="137"/>
      <c r="D8" s="142"/>
      <c r="E8" s="142">
        <v>1</v>
      </c>
      <c r="F8" s="143"/>
    </row>
    <row r="9" spans="2:6" ht="16" thickBot="1">
      <c r="B9" s="138"/>
      <c r="C9" s="139"/>
      <c r="D9" s="144"/>
      <c r="E9" s="144"/>
      <c r="F9" s="145" t="s">
        <v>8</v>
      </c>
    </row>
    <row r="10" spans="2:6">
      <c r="B10" s="135"/>
      <c r="C10" s="135"/>
      <c r="D10" s="141"/>
      <c r="E10" s="141"/>
      <c r="F10" s="14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Summary</vt:lpstr>
      <vt:lpstr>All groups of core capacities</vt:lpstr>
      <vt:lpstr>PoE ID</vt:lpstr>
      <vt:lpstr>coordination and communication</vt:lpstr>
      <vt:lpstr>Core capacity at all times</vt:lpstr>
      <vt:lpstr>Core capacity for  PHEIC</vt:lpstr>
      <vt:lpstr>Reference</vt:lpstr>
      <vt:lpstr>Language</vt:lpstr>
      <vt:lpstr>Compatibility Report</vt:lpstr>
      <vt:lpstr>Language!_Toc222560245</vt:lpstr>
      <vt:lpstr>Language!OLE_LINK1</vt:lpstr>
      <vt:lpstr>'All groups of core capacities'!Print_Area</vt:lpstr>
      <vt:lpstr>'coordination and communication'!Print_Area</vt:lpstr>
      <vt:lpstr>'Core capacity at all times'!Print_Area</vt:lpstr>
      <vt:lpstr>'Core capacity for  PHEIC'!Print_Area</vt:lpstr>
      <vt:lpstr>Language!Print_Area</vt:lpstr>
      <vt:lpstr>'PoE ID'!Print_Area</vt:lpstr>
      <vt:lpstr>Summary!Print_Area</vt:lpstr>
    </vt:vector>
  </TitlesOfParts>
  <Company>WHO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estranc</dc:creator>
  <cp:lastModifiedBy>Pam Masilela</cp:lastModifiedBy>
  <cp:lastPrinted>2010-04-23T09:33:29Z</cp:lastPrinted>
  <dcterms:created xsi:type="dcterms:W3CDTF">2006-11-30T16:07:29Z</dcterms:created>
  <dcterms:modified xsi:type="dcterms:W3CDTF">2026-09-11T11:48:54Z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